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10.0.0.17\vo\Prebiehajuce sutaze\2017 Energie podniky\Lopex\Vykazy vymer\"/>
    </mc:Choice>
  </mc:AlternateContent>
  <xr:revisionPtr revIDLastSave="0" documentId="8_{23C5EF43-6A29-4714-9726-F3B5DC6D0D5D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01 - Drevovýroba 1 - zate..." sheetId="2" r:id="rId1"/>
  </sheets>
  <definedNames>
    <definedName name="_xlnm._FilterDatabase" localSheetId="0" hidden="1">'01 - Drevovýroba 1 - zate...'!$C$44:$K$206</definedName>
    <definedName name="_xlnm.Print_Titles" localSheetId="0">'01 - Drevovýroba 1 - zate...'!$44:$44</definedName>
    <definedName name="_xlnm.Print_Area" localSheetId="0">'01 - Drevovýroba 1 - zate...'!$C$4:$J$28,'01 - Drevovýroba 1 - zate...'!#REF!,'01 - Drevovýroba 1 - zate...'!$C$32:$K$206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202" i="2" l="1"/>
  <c r="BH202" i="2"/>
  <c r="BG202" i="2"/>
  <c r="BE202" i="2"/>
  <c r="T202" i="2"/>
  <c r="R202" i="2"/>
  <c r="P202" i="2"/>
  <c r="BK202" i="2"/>
  <c r="BF202" i="2"/>
  <c r="BI197" i="2"/>
  <c r="BH197" i="2"/>
  <c r="BG197" i="2"/>
  <c r="BE197" i="2"/>
  <c r="T197" i="2"/>
  <c r="T196" i="2" s="1"/>
  <c r="R197" i="2"/>
  <c r="P197" i="2"/>
  <c r="BK197" i="2"/>
  <c r="BF197" i="2"/>
  <c r="BI195" i="2"/>
  <c r="BH195" i="2"/>
  <c r="BG195" i="2"/>
  <c r="BE195" i="2"/>
  <c r="T195" i="2"/>
  <c r="R195" i="2"/>
  <c r="P195" i="2"/>
  <c r="BK195" i="2"/>
  <c r="BF195" i="2"/>
  <c r="BI190" i="2"/>
  <c r="BH190" i="2"/>
  <c r="BG190" i="2"/>
  <c r="BE190" i="2"/>
  <c r="T190" i="2"/>
  <c r="R190" i="2"/>
  <c r="P190" i="2"/>
  <c r="BK190" i="2"/>
  <c r="BF190" i="2"/>
  <c r="BI185" i="2"/>
  <c r="BH185" i="2"/>
  <c r="BG185" i="2"/>
  <c r="BE185" i="2"/>
  <c r="T185" i="2"/>
  <c r="R185" i="2"/>
  <c r="P185" i="2"/>
  <c r="BK185" i="2"/>
  <c r="BF185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4" i="2"/>
  <c r="BH174" i="2"/>
  <c r="BG174" i="2"/>
  <c r="BE174" i="2"/>
  <c r="T174" i="2"/>
  <c r="R174" i="2"/>
  <c r="P174" i="2"/>
  <c r="BK174" i="2"/>
  <c r="BF174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8" i="2"/>
  <c r="BH168" i="2"/>
  <c r="BG168" i="2"/>
  <c r="BE168" i="2"/>
  <c r="T168" i="2"/>
  <c r="R168" i="2"/>
  <c r="P168" i="2"/>
  <c r="BK168" i="2"/>
  <c r="BF168" i="2"/>
  <c r="BI166" i="2"/>
  <c r="BH166" i="2"/>
  <c r="BG166" i="2"/>
  <c r="BE166" i="2"/>
  <c r="T166" i="2"/>
  <c r="R166" i="2"/>
  <c r="P166" i="2"/>
  <c r="BK166" i="2"/>
  <c r="BF166" i="2"/>
  <c r="BI160" i="2"/>
  <c r="BH160" i="2"/>
  <c r="BG160" i="2"/>
  <c r="BE160" i="2"/>
  <c r="T160" i="2"/>
  <c r="R160" i="2"/>
  <c r="P160" i="2"/>
  <c r="BK160" i="2"/>
  <c r="BF160" i="2"/>
  <c r="BI155" i="2"/>
  <c r="BH155" i="2"/>
  <c r="BG155" i="2"/>
  <c r="BE155" i="2"/>
  <c r="T155" i="2"/>
  <c r="R155" i="2"/>
  <c r="P155" i="2"/>
  <c r="BK155" i="2"/>
  <c r="BF155" i="2"/>
  <c r="BI150" i="2"/>
  <c r="BH150" i="2"/>
  <c r="BG150" i="2"/>
  <c r="BE150" i="2"/>
  <c r="T150" i="2"/>
  <c r="R150" i="2"/>
  <c r="P150" i="2"/>
  <c r="BK150" i="2"/>
  <c r="BF150" i="2"/>
  <c r="BI144" i="2"/>
  <c r="BH144" i="2"/>
  <c r="BG144" i="2"/>
  <c r="BE144" i="2"/>
  <c r="T144" i="2"/>
  <c r="T137" i="2" s="1"/>
  <c r="R144" i="2"/>
  <c r="P144" i="2"/>
  <c r="P137" i="2" s="1"/>
  <c r="BK144" i="2"/>
  <c r="BF144" i="2"/>
  <c r="BI138" i="2"/>
  <c r="BH138" i="2"/>
  <c r="BG138" i="2"/>
  <c r="BE138" i="2"/>
  <c r="T138" i="2"/>
  <c r="R138" i="2"/>
  <c r="P138" i="2"/>
  <c r="BK138" i="2"/>
  <c r="BF138" i="2"/>
  <c r="BI136" i="2"/>
  <c r="BH136" i="2"/>
  <c r="BG136" i="2"/>
  <c r="BE136" i="2"/>
  <c r="T136" i="2"/>
  <c r="R136" i="2"/>
  <c r="P136" i="2"/>
  <c r="BK136" i="2"/>
  <c r="BF136" i="2"/>
  <c r="BI131" i="2"/>
  <c r="BH131" i="2"/>
  <c r="BG131" i="2"/>
  <c r="BE131" i="2"/>
  <c r="T131" i="2"/>
  <c r="R131" i="2"/>
  <c r="P131" i="2"/>
  <c r="BK131" i="2"/>
  <c r="BF131" i="2"/>
  <c r="BI130" i="2"/>
  <c r="BH130" i="2"/>
  <c r="BG130" i="2"/>
  <c r="BE130" i="2"/>
  <c r="T130" i="2"/>
  <c r="R130" i="2"/>
  <c r="P130" i="2"/>
  <c r="BK130" i="2"/>
  <c r="BF130" i="2"/>
  <c r="BI129" i="2"/>
  <c r="BH129" i="2"/>
  <c r="BG129" i="2"/>
  <c r="BE129" i="2"/>
  <c r="T129" i="2"/>
  <c r="R129" i="2"/>
  <c r="P129" i="2"/>
  <c r="BK129" i="2"/>
  <c r="BF129" i="2"/>
  <c r="BI124" i="2"/>
  <c r="BH124" i="2"/>
  <c r="BG124" i="2"/>
  <c r="BE124" i="2"/>
  <c r="T124" i="2"/>
  <c r="R124" i="2"/>
  <c r="P124" i="2"/>
  <c r="BK124" i="2"/>
  <c r="BF124" i="2"/>
  <c r="BI122" i="2"/>
  <c r="BH122" i="2"/>
  <c r="BG122" i="2"/>
  <c r="BE122" i="2"/>
  <c r="T122" i="2"/>
  <c r="R122" i="2"/>
  <c r="P122" i="2"/>
  <c r="BK122" i="2"/>
  <c r="BF122" i="2"/>
  <c r="BI120" i="2"/>
  <c r="BH120" i="2"/>
  <c r="BG120" i="2"/>
  <c r="BE120" i="2"/>
  <c r="T120" i="2"/>
  <c r="R120" i="2"/>
  <c r="P120" i="2"/>
  <c r="BK120" i="2"/>
  <c r="BF120" i="2"/>
  <c r="BI118" i="2"/>
  <c r="BH118" i="2"/>
  <c r="BG118" i="2"/>
  <c r="BE118" i="2"/>
  <c r="T118" i="2"/>
  <c r="R118" i="2"/>
  <c r="P118" i="2"/>
  <c r="BK118" i="2"/>
  <c r="BF118" i="2"/>
  <c r="BI116" i="2"/>
  <c r="BH116" i="2"/>
  <c r="BG116" i="2"/>
  <c r="BE116" i="2"/>
  <c r="T116" i="2"/>
  <c r="R116" i="2"/>
  <c r="P116" i="2"/>
  <c r="BK116" i="2"/>
  <c r="BF116" i="2"/>
  <c r="BI113" i="2"/>
  <c r="BH113" i="2"/>
  <c r="BG113" i="2"/>
  <c r="BE113" i="2"/>
  <c r="T113" i="2"/>
  <c r="R113" i="2"/>
  <c r="P113" i="2"/>
  <c r="BK113" i="2"/>
  <c r="BF113" i="2"/>
  <c r="BI111" i="2"/>
  <c r="BH111" i="2"/>
  <c r="BG111" i="2"/>
  <c r="BE111" i="2"/>
  <c r="T111" i="2"/>
  <c r="R111" i="2"/>
  <c r="P111" i="2"/>
  <c r="BK111" i="2"/>
  <c r="BF111" i="2"/>
  <c r="BI107" i="2"/>
  <c r="BH107" i="2"/>
  <c r="BG107" i="2"/>
  <c r="BE107" i="2"/>
  <c r="T107" i="2"/>
  <c r="R107" i="2"/>
  <c r="P107" i="2"/>
  <c r="BK107" i="2"/>
  <c r="BF107" i="2"/>
  <c r="BI104" i="2"/>
  <c r="BH104" i="2"/>
  <c r="BG104" i="2"/>
  <c r="BE104" i="2"/>
  <c r="T104" i="2"/>
  <c r="R104" i="2"/>
  <c r="P104" i="2"/>
  <c r="BK104" i="2"/>
  <c r="BF104" i="2"/>
  <c r="BI100" i="2"/>
  <c r="BH100" i="2"/>
  <c r="BG100" i="2"/>
  <c r="BE100" i="2"/>
  <c r="T100" i="2"/>
  <c r="R100" i="2"/>
  <c r="P100" i="2"/>
  <c r="BK100" i="2"/>
  <c r="BF100" i="2"/>
  <c r="BI98" i="2"/>
  <c r="BH98" i="2"/>
  <c r="BG98" i="2"/>
  <c r="BE98" i="2"/>
  <c r="T98" i="2"/>
  <c r="R98" i="2"/>
  <c r="P98" i="2"/>
  <c r="BK98" i="2"/>
  <c r="BF98" i="2"/>
  <c r="BI94" i="2"/>
  <c r="BH94" i="2"/>
  <c r="BG94" i="2"/>
  <c r="BE94" i="2"/>
  <c r="T94" i="2"/>
  <c r="R94" i="2"/>
  <c r="P94" i="2"/>
  <c r="BK94" i="2"/>
  <c r="BF94" i="2"/>
  <c r="BI90" i="2"/>
  <c r="BH90" i="2"/>
  <c r="BG90" i="2"/>
  <c r="BE90" i="2"/>
  <c r="T90" i="2"/>
  <c r="R90" i="2"/>
  <c r="P90" i="2"/>
  <c r="BK90" i="2"/>
  <c r="BF90" i="2"/>
  <c r="BI87" i="2"/>
  <c r="BH87" i="2"/>
  <c r="BG87" i="2"/>
  <c r="BE87" i="2"/>
  <c r="T87" i="2"/>
  <c r="T86" i="2" s="1"/>
  <c r="R87" i="2"/>
  <c r="R86" i="2" s="1"/>
  <c r="P87" i="2"/>
  <c r="P86" i="2" s="1"/>
  <c r="BK87" i="2"/>
  <c r="BK86" i="2" s="1"/>
  <c r="BF87" i="2"/>
  <c r="BI85" i="2"/>
  <c r="BH85" i="2"/>
  <c r="BG85" i="2"/>
  <c r="BE85" i="2"/>
  <c r="T85" i="2"/>
  <c r="R85" i="2"/>
  <c r="P85" i="2"/>
  <c r="BK85" i="2"/>
  <c r="BF85" i="2"/>
  <c r="BI83" i="2"/>
  <c r="BH83" i="2"/>
  <c r="BG83" i="2"/>
  <c r="BE83" i="2"/>
  <c r="T83" i="2"/>
  <c r="R83" i="2"/>
  <c r="P83" i="2"/>
  <c r="BK83" i="2"/>
  <c r="BF83" i="2"/>
  <c r="BI82" i="2"/>
  <c r="BH82" i="2"/>
  <c r="BG82" i="2"/>
  <c r="BE82" i="2"/>
  <c r="T82" i="2"/>
  <c r="R82" i="2"/>
  <c r="P82" i="2"/>
  <c r="BK82" i="2"/>
  <c r="BF82" i="2"/>
  <c r="BI80" i="2"/>
  <c r="BH80" i="2"/>
  <c r="BG80" i="2"/>
  <c r="BE80" i="2"/>
  <c r="T80" i="2"/>
  <c r="R80" i="2"/>
  <c r="P80" i="2"/>
  <c r="BK80" i="2"/>
  <c r="BF80" i="2"/>
  <c r="BI79" i="2"/>
  <c r="BH79" i="2"/>
  <c r="BG79" i="2"/>
  <c r="BE79" i="2"/>
  <c r="T79" i="2"/>
  <c r="R79" i="2"/>
  <c r="P79" i="2"/>
  <c r="BK79" i="2"/>
  <c r="BF79" i="2"/>
  <c r="BI74" i="2"/>
  <c r="BH74" i="2"/>
  <c r="BG74" i="2"/>
  <c r="BE74" i="2"/>
  <c r="T74" i="2"/>
  <c r="R74" i="2"/>
  <c r="P74" i="2"/>
  <c r="BK74" i="2"/>
  <c r="BF74" i="2"/>
  <c r="BI71" i="2"/>
  <c r="BH71" i="2"/>
  <c r="BG71" i="2"/>
  <c r="BE71" i="2"/>
  <c r="T71" i="2"/>
  <c r="R71" i="2"/>
  <c r="P71" i="2"/>
  <c r="BK71" i="2"/>
  <c r="BF71" i="2"/>
  <c r="BI67" i="2"/>
  <c r="BH67" i="2"/>
  <c r="BG67" i="2"/>
  <c r="BE67" i="2"/>
  <c r="T67" i="2"/>
  <c r="R67" i="2"/>
  <c r="P67" i="2"/>
  <c r="BK67" i="2"/>
  <c r="BF67" i="2"/>
  <c r="BI65" i="2"/>
  <c r="BH65" i="2"/>
  <c r="BG65" i="2"/>
  <c r="BE65" i="2"/>
  <c r="T65" i="2"/>
  <c r="R65" i="2"/>
  <c r="P65" i="2"/>
  <c r="BK65" i="2"/>
  <c r="BF65" i="2"/>
  <c r="BI64" i="2"/>
  <c r="BH64" i="2"/>
  <c r="BG64" i="2"/>
  <c r="BE64" i="2"/>
  <c r="T64" i="2"/>
  <c r="R64" i="2"/>
  <c r="P64" i="2"/>
  <c r="BK64" i="2"/>
  <c r="BF64" i="2"/>
  <c r="BI59" i="2"/>
  <c r="BH59" i="2"/>
  <c r="BG59" i="2"/>
  <c r="BE59" i="2"/>
  <c r="T59" i="2"/>
  <c r="R59" i="2"/>
  <c r="P59" i="2"/>
  <c r="BK59" i="2"/>
  <c r="BF59" i="2"/>
  <c r="BI55" i="2"/>
  <c r="BH55" i="2"/>
  <c r="BG55" i="2"/>
  <c r="BE55" i="2"/>
  <c r="T55" i="2"/>
  <c r="R55" i="2"/>
  <c r="P55" i="2"/>
  <c r="BK55" i="2"/>
  <c r="BF55" i="2"/>
  <c r="BI52" i="2"/>
  <c r="BH52" i="2"/>
  <c r="BG52" i="2"/>
  <c r="BE52" i="2"/>
  <c r="T52" i="2"/>
  <c r="R52" i="2"/>
  <c r="R47" i="2" s="1"/>
  <c r="P52" i="2"/>
  <c r="BK52" i="2"/>
  <c r="BF52" i="2"/>
  <c r="BI48" i="2"/>
  <c r="BH48" i="2"/>
  <c r="BG48" i="2"/>
  <c r="BE48" i="2"/>
  <c r="T48" i="2"/>
  <c r="R48" i="2"/>
  <c r="P48" i="2"/>
  <c r="BK48" i="2"/>
  <c r="BF48" i="2"/>
  <c r="J42" i="2"/>
  <c r="J41" i="2"/>
  <c r="F41" i="2"/>
  <c r="F39" i="2"/>
  <c r="E37" i="2"/>
  <c r="F42" i="2"/>
  <c r="J39" i="2"/>
  <c r="E35" i="2"/>
  <c r="BK137" i="2" l="1"/>
  <c r="BK196" i="2"/>
  <c r="P47" i="2"/>
  <c r="T89" i="2"/>
  <c r="P119" i="2"/>
  <c r="T123" i="2"/>
  <c r="R119" i="2"/>
  <c r="R137" i="2"/>
  <c r="T47" i="2"/>
  <c r="BK58" i="2"/>
  <c r="P58" i="2"/>
  <c r="P89" i="2"/>
  <c r="BK123" i="2"/>
  <c r="R58" i="2"/>
  <c r="R46" i="2" s="1"/>
  <c r="T119" i="2"/>
  <c r="P123" i="2"/>
  <c r="P196" i="2"/>
  <c r="T58" i="2"/>
  <c r="BK119" i="2"/>
  <c r="R123" i="2"/>
  <c r="R196" i="2"/>
  <c r="BK89" i="2"/>
  <c r="BK88" i="2" s="1"/>
  <c r="J88" i="2" s="1"/>
  <c r="R89" i="2"/>
  <c r="P46" i="2"/>
  <c r="BK47" i="2"/>
  <c r="T46" i="2" l="1"/>
  <c r="P88" i="2"/>
  <c r="T88" i="2"/>
  <c r="BK46" i="2"/>
  <c r="BK45" i="2" s="1"/>
  <c r="J45" i="2" s="1"/>
  <c r="T45" i="2"/>
  <c r="R88" i="2"/>
  <c r="R45" i="2" s="1"/>
  <c r="P45" i="2"/>
</calcChain>
</file>

<file path=xl/sharedStrings.xml><?xml version="1.0" encoding="utf-8"?>
<sst xmlns="http://schemas.openxmlformats.org/spreadsheetml/2006/main" count="1265" uniqueCount="126">
  <si>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</si>
  <si>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</si>
  <si>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</si>
  <si>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</si>
  <si>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</si>
  <si>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</si>
  <si>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DREVOVÝROBA 1</t>
  </si>
  <si>
    <t>JKSO:</t>
  </si>
  <si>
    <t>KS:</t>
  </si>
  <si>
    <t>Miesto:</t>
  </si>
  <si>
    <t>Krupina</t>
  </si>
  <si>
    <t>Dátum:</t>
  </si>
  <si>
    <t>Objednávateľ:</t>
  </si>
  <si>
    <t>IČO:</t>
  </si>
  <si>
    <t>Ing. Július Lukáč</t>
  </si>
  <si>
    <t>IČ DPH:</t>
  </si>
  <si>
    <t>Zhotoviteľ:</t>
  </si>
  <si>
    <t>Projektant:</t>
  </si>
  <si>
    <t>Ing. Vlado Čuleň</t>
  </si>
  <si>
    <t>True</t>
  </si>
  <si>
    <t>Spracovateľ:</t>
  </si>
  <si>
    <t>Peter Bohúň</t>
  </si>
  <si>
    <t>Poznámka:</t>
  </si>
  <si>
    <t>DPH</t>
  </si>
  <si>
    <t>znížená</t>
  </si>
  <si>
    <t>Kód</t>
  </si>
  <si>
    <t>Popis</t>
  </si>
  <si>
    <t>Typ</t>
  </si>
  <si>
    <t>D</t>
  </si>
  <si>
    <t>0</t>
  </si>
  <si>
    <t>1</t>
  </si>
  <si>
    <t>{d2e5b674-beb8-4669-a200-552d4b6158d2}</t>
  </si>
  <si>
    <t>Objekt:</t>
  </si>
  <si>
    <t>Náklady z rozpočtu</t>
  </si>
  <si>
    <t>Cena celkom [EUR]</t>
  </si>
  <si>
    <t>-1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</si>
  <si>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</si>
  <si>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</si>
  <si>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</si>
  <si>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</si>
  <si>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</si>
  <si>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</si>
  <si>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</si>
  <si>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</si>
  <si>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</si>
  <si>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</si>
  <si>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</si>
  <si>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ROZPOCET</t>
  </si>
  <si>
    <t>K</t>
  </si>
  <si>
    <t>m2</t>
  </si>
  <si>
    <t>CS CENEKON 2019 01</t>
  </si>
  <si>
    <t>4</t>
  </si>
  <si>
    <t>2</t>
  </si>
  <si>
    <t>-1118719113</t>
  </si>
  <si>
    <t>VV</t>
  </si>
  <si>
    <t>-1474563066</t>
  </si>
  <si>
    <t>1943091692</t>
  </si>
  <si>
    <t>916164784</t>
  </si>
  <si>
    <t>-392022416</t>
  </si>
  <si>
    <t>2145875006</t>
  </si>
  <si>
    <t>470745772</t>
  </si>
  <si>
    <t>704935920</t>
  </si>
  <si>
    <t>451627100</t>
  </si>
  <si>
    <t>-1811217483</t>
  </si>
  <si>
    <t>-1699037934</t>
  </si>
  <si>
    <t>-1304438734</t>
  </si>
  <si>
    <t>-1907304115</t>
  </si>
  <si>
    <t>1181585884</t>
  </si>
  <si>
    <t>360388414</t>
  </si>
  <si>
    <t>PSV</t>
  </si>
  <si>
    <t>Práce a dodávky PSV</t>
  </si>
  <si>
    <t>16</t>
  </si>
  <si>
    <t>1036441038</t>
  </si>
  <si>
    <t>17</t>
  </si>
  <si>
    <t>713111111</t>
  </si>
  <si>
    <t>Montáž tepelnej izolácie stropov minerálnou vlnou, vrchom kladenou voľne</t>
  </si>
  <si>
    <t>1677655396</t>
  </si>
  <si>
    <t>"PD1 - zateplený podhľad"</t>
  </si>
  <si>
    <t>"kladenie v 2 vrstvách v pozdĺžnom a priečnom smere"</t>
  </si>
  <si>
    <t>650,0*2</t>
  </si>
  <si>
    <t>18</t>
  </si>
  <si>
    <t>M</t>
  </si>
  <si>
    <t>631440011601</t>
  </si>
  <si>
    <t>Doska Knauf Naturoll minerálna vlna hr 80 mm</t>
  </si>
  <si>
    <t>32</t>
  </si>
  <si>
    <t>732428880</t>
  </si>
  <si>
    <t>1300*1,02 'Přepočítané koeficientom množstva</t>
  </si>
  <si>
    <t>19</t>
  </si>
  <si>
    <t>71311111R</t>
  </si>
  <si>
    <t>Montáž tepelnej izolácie stropovv sťažených podmienkach vo výške - pracovníci neustále zachytený na lane - ukladanie z drevených fošien , ktoré si budú prekladať</t>
  </si>
  <si>
    <t>1828452559</t>
  </si>
  <si>
    <t>71311111R1</t>
  </si>
  <si>
    <t>Pomocná konštrukcia - medzi väzníky napnutá sústava horolezeckých lán.Na horné hrany podvesených drev.budú podložené drevené fošne. pokladanie bude robené v jednotlivých záberoch</t>
  </si>
  <si>
    <t>897743782</t>
  </si>
  <si>
    <t>650,0</t>
  </si>
  <si>
    <t>1723468050</t>
  </si>
  <si>
    <t>1554697466</t>
  </si>
  <si>
    <t>1860846188</t>
  </si>
  <si>
    <t>-1170983215</t>
  </si>
  <si>
    <t>1224792212</t>
  </si>
  <si>
    <t>1063834205</t>
  </si>
  <si>
    <t>983787931</t>
  </si>
  <si>
    <t>-2109201448</t>
  </si>
  <si>
    <t>-1643047035</t>
  </si>
  <si>
    <t>-175160085</t>
  </si>
  <si>
    <t>1383581054</t>
  </si>
  <si>
    <t>300952638</t>
  </si>
  <si>
    <t>-1081989211</t>
  </si>
  <si>
    <t>-818670008</t>
  </si>
  <si>
    <t>-1560747036</t>
  </si>
  <si>
    <t>1285309743</t>
  </si>
  <si>
    <t>-327470699</t>
  </si>
  <si>
    <t>-400167570</t>
  </si>
  <si>
    <t>2014616941</t>
  </si>
  <si>
    <t>135691670</t>
  </si>
  <si>
    <t>1257077754</t>
  </si>
  <si>
    <t>1283163780</t>
  </si>
  <si>
    <t>1903241613</t>
  </si>
  <si>
    <t>-874676000</t>
  </si>
  <si>
    <t>1215064317</t>
  </si>
  <si>
    <t>502762674</t>
  </si>
  <si>
    <t>-1751420513</t>
  </si>
  <si>
    <t>-244644226</t>
  </si>
  <si>
    <t>74906053</t>
  </si>
  <si>
    <t>VÝKAZ VÝMER</t>
  </si>
  <si>
    <t>01 - Drevovýroba 1 - zateplenie SO 01 strešného plášťa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</si>
</sst>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2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/>
    <xf numFmtId="0" fontId="1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166" fontId="14" fillId="0" borderId="0" xfId="0" applyNumberFormat="1" applyFont="1" applyAlignment="1"/>
    <xf numFmtId="165" fontId="16" fillId="0" borderId="7" xfId="0" applyNumberFormat="1" applyFont="1" applyBorder="1" applyAlignment="1"/>
    <xf numFmtId="165" fontId="16" fillId="0" borderId="8" xfId="0" applyNumberFormat="1" applyFont="1" applyBorder="1" applyAlignment="1"/>
    <xf numFmtId="166" fontId="17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/>
    <xf numFmtId="0" fontId="6" fillId="0" borderId="9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166" fontId="12" fillId="0" borderId="17" xfId="0" applyNumberFormat="1" applyFont="1" applyBorder="1" applyAlignment="1" applyProtection="1">
      <alignment vertical="center"/>
      <protection locked="0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vertical="center"/>
    </xf>
    <xf numFmtId="165" fontId="13" fillId="0" borderId="10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9" fillId="0" borderId="17" xfId="0" applyFont="1" applyBorder="1" applyAlignment="1" applyProtection="1">
      <alignment horizontal="center" vertical="center"/>
      <protection locked="0"/>
    </xf>
    <xf numFmtId="49" fontId="19" fillId="0" borderId="17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166" fontId="19" fillId="0" borderId="17" xfId="0" applyNumberFormat="1" applyFont="1" applyBorder="1" applyAlignment="1" applyProtection="1">
      <alignment vertical="center"/>
      <protection locked="0"/>
    </xf>
    <xf numFmtId="0" fontId="20" fillId="0" borderId="3" xfId="0" applyFont="1" applyBorder="1" applyAlignment="1">
      <alignment vertical="center"/>
    </xf>
    <xf numFmtId="0" fontId="19" fillId="0" borderId="9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7"/>
  <sheetViews>
    <sheetView showGridLines="0" tabSelected="1" workbookViewId="0">
      <selection activeCell="H8" sqref="H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27"/>
    </row>
    <row r="2" spans="1:46" ht="36.950000000000003" customHeight="1" x14ac:dyDescent="0.2">
      <c r="L2" s="103" t="s">
        <v>2</v>
      </c>
      <c r="M2" s="104"/>
      <c r="N2" s="104"/>
      <c r="O2" s="104"/>
      <c r="P2" s="104"/>
      <c r="Q2" s="104"/>
      <c r="R2" s="104"/>
      <c r="S2" s="104"/>
      <c r="T2" s="104"/>
      <c r="U2" s="104"/>
      <c r="V2" s="104"/>
      <c r="AT2" s="8" t="s">
        <v>31</v>
      </c>
    </row>
    <row r="3" spans="1:46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29</v>
      </c>
    </row>
    <row r="4" spans="1:46" ht="24.95" customHeight="1" x14ac:dyDescent="0.2">
      <c r="B4" s="11"/>
      <c r="D4" s="107" t="s">
        <v>124</v>
      </c>
      <c r="E4" s="107"/>
      <c r="F4" s="107"/>
      <c r="G4" s="107"/>
      <c r="H4" s="107"/>
      <c r="I4" s="107"/>
      <c r="J4" s="107"/>
      <c r="L4" s="11"/>
      <c r="M4" s="28" t="s">
        <v>4</v>
      </c>
      <c r="AT4" s="8" t="s">
        <v>1</v>
      </c>
    </row>
    <row r="5" spans="1:46" ht="6.95" customHeight="1" x14ac:dyDescent="0.2">
      <c r="B5" s="11"/>
      <c r="L5" s="11"/>
    </row>
    <row r="6" spans="1:46" ht="12" customHeight="1" x14ac:dyDescent="0.2">
      <c r="B6" s="11"/>
      <c r="D6" s="13" t="s">
        <v>5</v>
      </c>
      <c r="L6" s="11"/>
    </row>
    <row r="7" spans="1:46" ht="16.5" customHeight="1" x14ac:dyDescent="0.2">
      <c r="B7" s="11"/>
      <c r="E7" s="99" t="s">
        <v>6</v>
      </c>
      <c r="F7" s="100"/>
      <c r="G7" s="100"/>
      <c r="H7" s="100"/>
      <c r="L7" s="11"/>
    </row>
    <row r="8" spans="1:46" s="1" customFormat="1" ht="12" customHeight="1" x14ac:dyDescent="0.2">
      <c r="B8" s="15"/>
      <c r="D8" s="13" t="s">
        <v>32</v>
      </c>
      <c r="L8" s="15"/>
    </row>
    <row r="9" spans="1:46" s="1" customFormat="1" ht="36.950000000000003" customHeight="1" x14ac:dyDescent="0.2">
      <c r="B9" s="15"/>
      <c r="E9" s="101" t="s">
        <v>125</v>
      </c>
      <c r="F9" s="102"/>
      <c r="G9" s="102"/>
      <c r="H9" s="102"/>
      <c r="L9" s="15"/>
    </row>
    <row r="10" spans="1:46" s="1" customFormat="1" x14ac:dyDescent="0.2">
      <c r="B10" s="15"/>
      <c r="L10" s="15"/>
    </row>
    <row r="11" spans="1:46" s="1" customFormat="1" ht="12" customHeight="1" x14ac:dyDescent="0.2">
      <c r="B11" s="15"/>
      <c r="D11" s="13" t="s">
        <v>7</v>
      </c>
      <c r="F11" s="12" t="s">
        <v>0</v>
      </c>
      <c r="I11" s="13" t="s">
        <v>8</v>
      </c>
      <c r="J11" s="12" t="s">
        <v>0</v>
      </c>
      <c r="L11" s="15"/>
    </row>
    <row r="12" spans="1:46" s="1" customFormat="1" ht="12" customHeight="1" x14ac:dyDescent="0.2">
      <c r="B12" s="15"/>
      <c r="D12" s="13" t="s">
        <v>9</v>
      </c>
      <c r="F12" s="12" t="s">
        <v>10</v>
      </c>
      <c r="I12" s="13" t="s">
        <v>11</v>
      </c>
      <c r="J12" s="20">
        <v>43633</v>
      </c>
      <c r="L12" s="15"/>
    </row>
    <row r="13" spans="1:46" s="1" customFormat="1" ht="10.9" customHeight="1" x14ac:dyDescent="0.2">
      <c r="B13" s="15"/>
      <c r="L13" s="15"/>
    </row>
    <row r="14" spans="1:46" s="1" customFormat="1" ht="12" customHeight="1" x14ac:dyDescent="0.2">
      <c r="B14" s="15"/>
      <c r="D14" s="13" t="s">
        <v>12</v>
      </c>
      <c r="I14" s="13" t="s">
        <v>13</v>
      </c>
      <c r="J14" s="12" t="s">
        <v>0</v>
      </c>
      <c r="L14" s="15"/>
    </row>
    <row r="15" spans="1:46" s="1" customFormat="1" ht="18" customHeight="1" x14ac:dyDescent="0.2">
      <c r="B15" s="15"/>
      <c r="E15" s="12" t="s">
        <v>14</v>
      </c>
      <c r="I15" s="13" t="s">
        <v>15</v>
      </c>
      <c r="J15" s="12" t="s">
        <v>0</v>
      </c>
      <c r="L15" s="15"/>
    </row>
    <row r="16" spans="1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16</v>
      </c>
      <c r="I17" s="13" t="s">
        <v>13</v>
      </c>
      <c r="J17" s="12"/>
      <c r="L17" s="15"/>
    </row>
    <row r="18" spans="2:12" s="1" customFormat="1" ht="18" customHeight="1" x14ac:dyDescent="0.2">
      <c r="B18" s="15"/>
      <c r="E18" s="105"/>
      <c r="F18" s="105"/>
      <c r="G18" s="105"/>
      <c r="H18" s="105"/>
      <c r="I18" s="13" t="s">
        <v>15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17</v>
      </c>
      <c r="I20" s="13" t="s">
        <v>13</v>
      </c>
      <c r="J20" s="12" t="s">
        <v>0</v>
      </c>
      <c r="L20" s="15"/>
    </row>
    <row r="21" spans="2:12" s="1" customFormat="1" ht="18" customHeight="1" x14ac:dyDescent="0.2">
      <c r="B21" s="15"/>
      <c r="E21" s="12" t="s">
        <v>18</v>
      </c>
      <c r="I21" s="13" t="s">
        <v>15</v>
      </c>
      <c r="J21" s="12" t="s">
        <v>0</v>
      </c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20</v>
      </c>
      <c r="I23" s="13" t="s">
        <v>13</v>
      </c>
      <c r="J23" s="12" t="s">
        <v>0</v>
      </c>
      <c r="L23" s="15"/>
    </row>
    <row r="24" spans="2:12" s="1" customFormat="1" ht="18" customHeight="1" x14ac:dyDescent="0.2">
      <c r="B24" s="15"/>
      <c r="E24" s="12" t="s">
        <v>21</v>
      </c>
      <c r="I24" s="13" t="s">
        <v>15</v>
      </c>
      <c r="J24" s="12" t="s">
        <v>0</v>
      </c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22</v>
      </c>
      <c r="L26" s="15"/>
    </row>
    <row r="27" spans="2:12" s="2" customFormat="1" ht="16.5" customHeight="1" x14ac:dyDescent="0.2">
      <c r="B27" s="29"/>
      <c r="C27" s="96"/>
      <c r="D27" s="96"/>
      <c r="E27" s="106" t="s">
        <v>0</v>
      </c>
      <c r="F27" s="106"/>
      <c r="G27" s="106"/>
      <c r="H27" s="106"/>
      <c r="I27" s="96"/>
      <c r="J27" s="96"/>
      <c r="L27" s="29"/>
    </row>
    <row r="28" spans="2:12" s="1" customFormat="1" ht="6.95" customHeight="1" x14ac:dyDescent="0.2">
      <c r="B28" s="98"/>
      <c r="C28" s="97"/>
      <c r="D28" s="97"/>
      <c r="E28" s="97"/>
      <c r="F28" s="97"/>
      <c r="G28" s="97"/>
      <c r="H28" s="97"/>
      <c r="I28" s="97"/>
      <c r="J28" s="97"/>
      <c r="L28" s="15"/>
    </row>
    <row r="31" spans="2:12" s="1" customFormat="1" ht="6.95" customHeight="1" x14ac:dyDescent="0.2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5"/>
    </row>
    <row r="32" spans="2:12" s="1" customFormat="1" ht="24.95" customHeight="1" x14ac:dyDescent="0.2">
      <c r="B32" s="15"/>
      <c r="C32" s="107" t="s">
        <v>124</v>
      </c>
      <c r="D32" s="107"/>
      <c r="E32" s="107"/>
      <c r="F32" s="107"/>
      <c r="G32" s="107"/>
      <c r="H32" s="107"/>
      <c r="I32" s="107"/>
      <c r="L32" s="15"/>
    </row>
    <row r="33" spans="2:65" s="1" customFormat="1" ht="6.95" customHeight="1" x14ac:dyDescent="0.2">
      <c r="B33" s="15"/>
      <c r="L33" s="15"/>
    </row>
    <row r="34" spans="2:65" s="1" customFormat="1" ht="12" customHeight="1" x14ac:dyDescent="0.2">
      <c r="B34" s="15"/>
      <c r="C34" s="13" t="s">
        <v>5</v>
      </c>
      <c r="L34" s="15"/>
    </row>
    <row r="35" spans="2:65" s="1" customFormat="1" ht="16.5" customHeight="1" x14ac:dyDescent="0.2">
      <c r="B35" s="15"/>
      <c r="E35" s="99" t="str">
        <f>E7</f>
        <v>DREVOVÝROBA 1</v>
      </c>
      <c r="F35" s="100"/>
      <c r="G35" s="100"/>
      <c r="H35" s="100"/>
      <c r="L35" s="15"/>
    </row>
    <row r="36" spans="2:65" s="1" customFormat="1" ht="12" customHeight="1" x14ac:dyDescent="0.2">
      <c r="B36" s="15"/>
      <c r="C36" s="13" t="s">
        <v>32</v>
      </c>
      <c r="L36" s="15"/>
    </row>
    <row r="37" spans="2:65" s="1" customFormat="1" ht="16.5" customHeight="1" x14ac:dyDescent="0.2">
      <c r="B37" s="15"/>
      <c r="E37" s="101" t="str">
        <f>E9</f>
        <v>01 - Drevovýroba 1 - zateplenie SO 01 strešného plášťa</v>
      </c>
      <c r="F37" s="102"/>
      <c r="G37" s="102"/>
      <c r="H37" s="102"/>
      <c r="L37" s="15"/>
    </row>
    <row r="38" spans="2:65" s="1" customFormat="1" ht="6.95" customHeight="1" x14ac:dyDescent="0.2">
      <c r="B38" s="15"/>
      <c r="L38" s="15"/>
    </row>
    <row r="39" spans="2:65" s="1" customFormat="1" ht="12" customHeight="1" x14ac:dyDescent="0.2">
      <c r="B39" s="15"/>
      <c r="C39" s="13" t="s">
        <v>9</v>
      </c>
      <c r="F39" s="12" t="str">
        <f>F12</f>
        <v>Krupina</v>
      </c>
      <c r="I39" s="13" t="s">
        <v>11</v>
      </c>
      <c r="J39" s="20">
        <f>IF(J12="","",J12)</f>
        <v>43633</v>
      </c>
      <c r="L39" s="15"/>
    </row>
    <row r="40" spans="2:65" s="1" customFormat="1" ht="6.95" customHeight="1" x14ac:dyDescent="0.2">
      <c r="B40" s="15"/>
      <c r="L40" s="15"/>
    </row>
    <row r="41" spans="2:65" s="1" customFormat="1" ht="15.2" customHeight="1" x14ac:dyDescent="0.2">
      <c r="B41" s="15"/>
      <c r="C41" s="13" t="s">
        <v>12</v>
      </c>
      <c r="F41" s="12" t="str">
        <f>E15</f>
        <v>Ing. Július Lukáč</v>
      </c>
      <c r="I41" s="13" t="s">
        <v>17</v>
      </c>
      <c r="J41" s="14" t="str">
        <f>E21</f>
        <v>Ing. Vlado Čuleň</v>
      </c>
      <c r="L41" s="15"/>
    </row>
    <row r="42" spans="2:65" s="1" customFormat="1" ht="15.2" customHeight="1" x14ac:dyDescent="0.2">
      <c r="B42" s="15"/>
      <c r="C42" s="13" t="s">
        <v>16</v>
      </c>
      <c r="F42" s="12" t="str">
        <f>IF(E18="","",E18)</f>
        <v/>
      </c>
      <c r="I42" s="13" t="s">
        <v>20</v>
      </c>
      <c r="J42" s="14" t="str">
        <f>E24</f>
        <v>Peter Bohúň</v>
      </c>
      <c r="L42" s="15"/>
    </row>
    <row r="43" spans="2:65" s="1" customFormat="1" ht="10.35" customHeight="1" x14ac:dyDescent="0.2">
      <c r="B43" s="15"/>
      <c r="L43" s="15"/>
    </row>
    <row r="44" spans="2:65" s="3" customFormat="1" ht="29.25" customHeight="1" x14ac:dyDescent="0.2">
      <c r="B44" s="30"/>
      <c r="C44" s="31" t="s">
        <v>36</v>
      </c>
      <c r="D44" s="32" t="s">
        <v>27</v>
      </c>
      <c r="E44" s="32" t="s">
        <v>25</v>
      </c>
      <c r="F44" s="32" t="s">
        <v>26</v>
      </c>
      <c r="G44" s="32" t="s">
        <v>37</v>
      </c>
      <c r="H44" s="32" t="s">
        <v>38</v>
      </c>
      <c r="I44" s="32" t="s">
        <v>39</v>
      </c>
      <c r="J44" s="33" t="s">
        <v>34</v>
      </c>
      <c r="K44" s="34" t="s">
        <v>40</v>
      </c>
      <c r="L44" s="30"/>
      <c r="M44" s="22" t="s">
        <v>0</v>
      </c>
      <c r="N44" s="23" t="s">
        <v>23</v>
      </c>
      <c r="O44" s="23" t="s">
        <v>41</v>
      </c>
      <c r="P44" s="23" t="s">
        <v>42</v>
      </c>
      <c r="Q44" s="23" t="s">
        <v>43</v>
      </c>
      <c r="R44" s="23" t="s">
        <v>44</v>
      </c>
      <c r="S44" s="23" t="s">
        <v>45</v>
      </c>
      <c r="T44" s="24" t="s">
        <v>46</v>
      </c>
    </row>
    <row r="45" spans="2:65" s="1" customFormat="1" ht="22.9" customHeight="1" x14ac:dyDescent="0.25">
      <c r="B45" s="15"/>
      <c r="C45" s="26" t="s">
        <v>33</v>
      </c>
      <c r="J45" s="35">
        <f>BK45</f>
        <v>0</v>
      </c>
      <c r="L45" s="15"/>
      <c r="M45" s="25"/>
      <c r="N45" s="21"/>
      <c r="O45" s="21"/>
      <c r="P45" s="36">
        <f>P46+P88</f>
        <v>299</v>
      </c>
      <c r="Q45" s="21"/>
      <c r="R45" s="36">
        <f>R46+R88</f>
        <v>14.8512</v>
      </c>
      <c r="S45" s="21"/>
      <c r="T45" s="37">
        <f>T46+T88</f>
        <v>0</v>
      </c>
      <c r="AT45" s="8" t="s">
        <v>28</v>
      </c>
      <c r="AU45" s="8" t="s">
        <v>35</v>
      </c>
      <c r="BK45" s="38">
        <f>BK46+BK88</f>
        <v>0</v>
      </c>
    </row>
    <row r="46" spans="2:65" s="4" customFormat="1" ht="25.9" customHeight="1" x14ac:dyDescent="0.2">
      <c r="B46" s="39"/>
      <c r="D46" s="40"/>
      <c r="E46" s="41"/>
      <c r="F46" s="41"/>
      <c r="J46" s="42"/>
      <c r="L46" s="39"/>
      <c r="M46" s="43"/>
      <c r="N46" s="44"/>
      <c r="O46" s="44"/>
      <c r="P46" s="45">
        <f>P47+P58+P86</f>
        <v>0</v>
      </c>
      <c r="Q46" s="44"/>
      <c r="R46" s="45">
        <f>R47+R58+R86</f>
        <v>0</v>
      </c>
      <c r="S46" s="44"/>
      <c r="T46" s="46">
        <f>T47+T58+T86</f>
        <v>0</v>
      </c>
      <c r="AR46" s="40" t="s">
        <v>30</v>
      </c>
      <c r="AT46" s="47" t="s">
        <v>28</v>
      </c>
      <c r="AU46" s="47" t="s">
        <v>29</v>
      </c>
      <c r="AY46" s="40" t="s">
        <v>47</v>
      </c>
      <c r="BK46" s="48">
        <f>BK47+BK58+BK86</f>
        <v>0</v>
      </c>
    </row>
    <row r="47" spans="2:65" s="4" customFormat="1" ht="22.9" customHeight="1" x14ac:dyDescent="0.2">
      <c r="B47" s="39"/>
      <c r="D47" s="40"/>
      <c r="E47" s="49"/>
      <c r="F47" s="49"/>
      <c r="J47" s="50"/>
      <c r="L47" s="39"/>
      <c r="M47" s="43"/>
      <c r="N47" s="44"/>
      <c r="O47" s="44"/>
      <c r="P47" s="45">
        <f>SUM(P48:P57)</f>
        <v>0</v>
      </c>
      <c r="Q47" s="44"/>
      <c r="R47" s="45">
        <f>SUM(R48:R57)</f>
        <v>0</v>
      </c>
      <c r="S47" s="44"/>
      <c r="T47" s="46">
        <f>SUM(T48:T57)</f>
        <v>0</v>
      </c>
      <c r="AR47" s="40" t="s">
        <v>30</v>
      </c>
      <c r="AT47" s="47" t="s">
        <v>28</v>
      </c>
      <c r="AU47" s="47" t="s">
        <v>30</v>
      </c>
      <c r="AY47" s="40" t="s">
        <v>47</v>
      </c>
      <c r="BK47" s="48">
        <f>SUM(BK48:BK57)</f>
        <v>0</v>
      </c>
    </row>
    <row r="48" spans="2:65" s="1" customFormat="1" ht="24" customHeight="1" x14ac:dyDescent="0.2">
      <c r="B48" s="51"/>
      <c r="C48" s="52"/>
      <c r="D48" s="52"/>
      <c r="E48" s="53"/>
      <c r="F48" s="54"/>
      <c r="G48" s="55"/>
      <c r="H48" s="56"/>
      <c r="I48" s="56"/>
      <c r="J48" s="56"/>
      <c r="K48" s="54" t="s">
        <v>50</v>
      </c>
      <c r="L48" s="15"/>
      <c r="M48" s="57" t="s">
        <v>0</v>
      </c>
      <c r="N48" s="58" t="s">
        <v>24</v>
      </c>
      <c r="O48" s="59">
        <v>0.38918000000000003</v>
      </c>
      <c r="P48" s="59">
        <f>O48*H48</f>
        <v>0</v>
      </c>
      <c r="Q48" s="59">
        <v>1.26E-2</v>
      </c>
      <c r="R48" s="59">
        <f>Q48*H48</f>
        <v>0</v>
      </c>
      <c r="S48" s="59">
        <v>0</v>
      </c>
      <c r="T48" s="60">
        <f>S48*H48</f>
        <v>0</v>
      </c>
      <c r="AR48" s="61" t="s">
        <v>51</v>
      </c>
      <c r="AT48" s="61" t="s">
        <v>48</v>
      </c>
      <c r="AU48" s="61" t="s">
        <v>52</v>
      </c>
      <c r="AY48" s="8" t="s">
        <v>47</v>
      </c>
      <c r="BE48" s="62">
        <f>IF(N48="základná",J48,0)</f>
        <v>0</v>
      </c>
      <c r="BF48" s="62">
        <f>IF(N48="znížená",J48,0)</f>
        <v>0</v>
      </c>
      <c r="BG48" s="62">
        <f>IF(N48="zákl. prenesená",J48,0)</f>
        <v>0</v>
      </c>
      <c r="BH48" s="62">
        <f>IF(N48="zníž. prenesená",J48,0)</f>
        <v>0</v>
      </c>
      <c r="BI48" s="62">
        <f>IF(N48="nulová",J48,0)</f>
        <v>0</v>
      </c>
      <c r="BJ48" s="8" t="s">
        <v>52</v>
      </c>
      <c r="BK48" s="63">
        <f>ROUND(I48*H48,3)</f>
        <v>0</v>
      </c>
      <c r="BL48" s="8" t="s">
        <v>51</v>
      </c>
      <c r="BM48" s="61" t="s">
        <v>53</v>
      </c>
    </row>
    <row r="49" spans="2:65" s="5" customFormat="1" x14ac:dyDescent="0.2">
      <c r="B49" s="64"/>
      <c r="D49" s="65"/>
      <c r="E49" s="66"/>
      <c r="F49" s="67"/>
      <c r="H49" s="66"/>
      <c r="L49" s="64"/>
      <c r="M49" s="68"/>
      <c r="N49" s="69"/>
      <c r="O49" s="69"/>
      <c r="P49" s="69"/>
      <c r="Q49" s="69"/>
      <c r="R49" s="69"/>
      <c r="S49" s="69"/>
      <c r="T49" s="70"/>
      <c r="AT49" s="66" t="s">
        <v>54</v>
      </c>
      <c r="AU49" s="66" t="s">
        <v>52</v>
      </c>
      <c r="AV49" s="5" t="s">
        <v>30</v>
      </c>
      <c r="AW49" s="5" t="s">
        <v>19</v>
      </c>
      <c r="AX49" s="5" t="s">
        <v>29</v>
      </c>
      <c r="AY49" s="66" t="s">
        <v>47</v>
      </c>
    </row>
    <row r="50" spans="2:65" s="5" customFormat="1" x14ac:dyDescent="0.2">
      <c r="B50" s="64"/>
      <c r="D50" s="65"/>
      <c r="E50" s="66"/>
      <c r="F50" s="67"/>
      <c r="H50" s="66"/>
      <c r="L50" s="64"/>
      <c r="M50" s="68"/>
      <c r="N50" s="69"/>
      <c r="O50" s="69"/>
      <c r="P50" s="69"/>
      <c r="Q50" s="69"/>
      <c r="R50" s="69"/>
      <c r="S50" s="69"/>
      <c r="T50" s="70"/>
      <c r="AT50" s="66" t="s">
        <v>54</v>
      </c>
      <c r="AU50" s="66" t="s">
        <v>52</v>
      </c>
      <c r="AV50" s="5" t="s">
        <v>30</v>
      </c>
      <c r="AW50" s="5" t="s">
        <v>19</v>
      </c>
      <c r="AX50" s="5" t="s">
        <v>29</v>
      </c>
      <c r="AY50" s="66" t="s">
        <v>47</v>
      </c>
    </row>
    <row r="51" spans="2:65" s="6" customFormat="1" x14ac:dyDescent="0.2">
      <c r="B51" s="71"/>
      <c r="D51" s="65"/>
      <c r="E51" s="72"/>
      <c r="F51" s="73"/>
      <c r="H51" s="74"/>
      <c r="L51" s="71"/>
      <c r="M51" s="75"/>
      <c r="N51" s="76"/>
      <c r="O51" s="76"/>
      <c r="P51" s="76"/>
      <c r="Q51" s="76"/>
      <c r="R51" s="76"/>
      <c r="S51" s="76"/>
      <c r="T51" s="77"/>
      <c r="AT51" s="72" t="s">
        <v>54</v>
      </c>
      <c r="AU51" s="72" t="s">
        <v>52</v>
      </c>
      <c r="AV51" s="6" t="s">
        <v>52</v>
      </c>
      <c r="AW51" s="6" t="s">
        <v>19</v>
      </c>
      <c r="AX51" s="6" t="s">
        <v>30</v>
      </c>
      <c r="AY51" s="72" t="s">
        <v>47</v>
      </c>
    </row>
    <row r="52" spans="2:65" s="1" customFormat="1" ht="24" customHeight="1" x14ac:dyDescent="0.2">
      <c r="B52" s="51"/>
      <c r="C52" s="52"/>
      <c r="D52" s="52"/>
      <c r="E52" s="53"/>
      <c r="F52" s="54"/>
      <c r="G52" s="55"/>
      <c r="H52" s="56"/>
      <c r="I52" s="56"/>
      <c r="J52" s="56"/>
      <c r="K52" s="54" t="s">
        <v>50</v>
      </c>
      <c r="L52" s="15"/>
      <c r="M52" s="57" t="s">
        <v>0</v>
      </c>
      <c r="N52" s="58" t="s">
        <v>24</v>
      </c>
      <c r="O52" s="59">
        <v>0.35868</v>
      </c>
      <c r="P52" s="59">
        <f>O52*H52</f>
        <v>0</v>
      </c>
      <c r="Q52" s="59">
        <v>3.3E-3</v>
      </c>
      <c r="R52" s="59">
        <f>Q52*H52</f>
        <v>0</v>
      </c>
      <c r="S52" s="59">
        <v>0</v>
      </c>
      <c r="T52" s="60">
        <f>S52*H52</f>
        <v>0</v>
      </c>
      <c r="AR52" s="61" t="s">
        <v>51</v>
      </c>
      <c r="AT52" s="61" t="s">
        <v>48</v>
      </c>
      <c r="AU52" s="61" t="s">
        <v>52</v>
      </c>
      <c r="AY52" s="8" t="s">
        <v>47</v>
      </c>
      <c r="BE52" s="62">
        <f>IF(N52="základná",J52,0)</f>
        <v>0</v>
      </c>
      <c r="BF52" s="62">
        <f>IF(N52="znížená",J52,0)</f>
        <v>0</v>
      </c>
      <c r="BG52" s="62">
        <f>IF(N52="zákl. prenesená",J52,0)</f>
        <v>0</v>
      </c>
      <c r="BH52" s="62">
        <f>IF(N52="zníž. prenesená",J52,0)</f>
        <v>0</v>
      </c>
      <c r="BI52" s="62">
        <f>IF(N52="nulová",J52,0)</f>
        <v>0</v>
      </c>
      <c r="BJ52" s="8" t="s">
        <v>52</v>
      </c>
      <c r="BK52" s="63">
        <f>ROUND(I52*H52,3)</f>
        <v>0</v>
      </c>
      <c r="BL52" s="8" t="s">
        <v>51</v>
      </c>
      <c r="BM52" s="61" t="s">
        <v>55</v>
      </c>
    </row>
    <row r="53" spans="2:65" s="5" customFormat="1" x14ac:dyDescent="0.2">
      <c r="B53" s="64"/>
      <c r="D53" s="65"/>
      <c r="E53" s="66"/>
      <c r="F53" s="67"/>
      <c r="H53" s="66"/>
      <c r="L53" s="64"/>
      <c r="M53" s="68"/>
      <c r="N53" s="69"/>
      <c r="O53" s="69"/>
      <c r="P53" s="69"/>
      <c r="Q53" s="69"/>
      <c r="R53" s="69"/>
      <c r="S53" s="69"/>
      <c r="T53" s="70"/>
      <c r="AT53" s="66" t="s">
        <v>54</v>
      </c>
      <c r="AU53" s="66" t="s">
        <v>52</v>
      </c>
      <c r="AV53" s="5" t="s">
        <v>30</v>
      </c>
      <c r="AW53" s="5" t="s">
        <v>19</v>
      </c>
      <c r="AX53" s="5" t="s">
        <v>29</v>
      </c>
      <c r="AY53" s="66" t="s">
        <v>47</v>
      </c>
    </row>
    <row r="54" spans="2:65" s="6" customFormat="1" x14ac:dyDescent="0.2">
      <c r="B54" s="71"/>
      <c r="D54" s="65"/>
      <c r="E54" s="72"/>
      <c r="F54" s="73"/>
      <c r="H54" s="74"/>
      <c r="L54" s="71"/>
      <c r="M54" s="75"/>
      <c r="N54" s="76"/>
      <c r="O54" s="76"/>
      <c r="P54" s="76"/>
      <c r="Q54" s="76"/>
      <c r="R54" s="76"/>
      <c r="S54" s="76"/>
      <c r="T54" s="77"/>
      <c r="AT54" s="72" t="s">
        <v>54</v>
      </c>
      <c r="AU54" s="72" t="s">
        <v>52</v>
      </c>
      <c r="AV54" s="6" t="s">
        <v>52</v>
      </c>
      <c r="AW54" s="6" t="s">
        <v>19</v>
      </c>
      <c r="AX54" s="6" t="s">
        <v>30</v>
      </c>
      <c r="AY54" s="72" t="s">
        <v>47</v>
      </c>
    </row>
    <row r="55" spans="2:65" s="1" customFormat="1" ht="24" customHeight="1" x14ac:dyDescent="0.2">
      <c r="B55" s="51"/>
      <c r="C55" s="52"/>
      <c r="D55" s="52"/>
      <c r="E55" s="53"/>
      <c r="F55" s="54"/>
      <c r="G55" s="55"/>
      <c r="H55" s="56"/>
      <c r="I55" s="56"/>
      <c r="J55" s="56"/>
      <c r="K55" s="54" t="s">
        <v>50</v>
      </c>
      <c r="L55" s="15"/>
      <c r="M55" s="57" t="s">
        <v>0</v>
      </c>
      <c r="N55" s="58" t="s">
        <v>24</v>
      </c>
      <c r="O55" s="59">
        <v>0.11118</v>
      </c>
      <c r="P55" s="59">
        <f>O55*H55</f>
        <v>0</v>
      </c>
      <c r="Q55" s="59">
        <v>4.15E-3</v>
      </c>
      <c r="R55" s="59">
        <f>Q55*H55</f>
        <v>0</v>
      </c>
      <c r="S55" s="59">
        <v>0</v>
      </c>
      <c r="T55" s="60">
        <f>S55*H55</f>
        <v>0</v>
      </c>
      <c r="AR55" s="61" t="s">
        <v>51</v>
      </c>
      <c r="AT55" s="61" t="s">
        <v>48</v>
      </c>
      <c r="AU55" s="61" t="s">
        <v>52</v>
      </c>
      <c r="AY55" s="8" t="s">
        <v>47</v>
      </c>
      <c r="BE55" s="62">
        <f>IF(N55="základná",J55,0)</f>
        <v>0</v>
      </c>
      <c r="BF55" s="62">
        <f>IF(N55="znížená",J55,0)</f>
        <v>0</v>
      </c>
      <c r="BG55" s="62">
        <f>IF(N55="zákl. prenesená",J55,0)</f>
        <v>0</v>
      </c>
      <c r="BH55" s="62">
        <f>IF(N55="zníž. prenesená",J55,0)</f>
        <v>0</v>
      </c>
      <c r="BI55" s="62">
        <f>IF(N55="nulová",J55,0)</f>
        <v>0</v>
      </c>
      <c r="BJ55" s="8" t="s">
        <v>52</v>
      </c>
      <c r="BK55" s="63">
        <f>ROUND(I55*H55,3)</f>
        <v>0</v>
      </c>
      <c r="BL55" s="8" t="s">
        <v>51</v>
      </c>
      <c r="BM55" s="61" t="s">
        <v>56</v>
      </c>
    </row>
    <row r="56" spans="2:65" s="5" customFormat="1" x14ac:dyDescent="0.2">
      <c r="B56" s="64"/>
      <c r="D56" s="65"/>
      <c r="E56" s="66"/>
      <c r="F56" s="67"/>
      <c r="H56" s="66"/>
      <c r="L56" s="64"/>
      <c r="M56" s="68"/>
      <c r="N56" s="69"/>
      <c r="O56" s="69"/>
      <c r="P56" s="69"/>
      <c r="Q56" s="69"/>
      <c r="R56" s="69"/>
      <c r="S56" s="69"/>
      <c r="T56" s="70"/>
      <c r="AT56" s="66" t="s">
        <v>54</v>
      </c>
      <c r="AU56" s="66" t="s">
        <v>52</v>
      </c>
      <c r="AV56" s="5" t="s">
        <v>30</v>
      </c>
      <c r="AW56" s="5" t="s">
        <v>19</v>
      </c>
      <c r="AX56" s="5" t="s">
        <v>29</v>
      </c>
      <c r="AY56" s="66" t="s">
        <v>47</v>
      </c>
    </row>
    <row r="57" spans="2:65" s="6" customFormat="1" x14ac:dyDescent="0.2">
      <c r="B57" s="71"/>
      <c r="D57" s="65"/>
      <c r="E57" s="72"/>
      <c r="F57" s="73"/>
      <c r="H57" s="74"/>
      <c r="L57" s="71"/>
      <c r="M57" s="75"/>
      <c r="N57" s="76"/>
      <c r="O57" s="76"/>
      <c r="P57" s="76"/>
      <c r="Q57" s="76"/>
      <c r="R57" s="76"/>
      <c r="S57" s="76"/>
      <c r="T57" s="77"/>
      <c r="AT57" s="72" t="s">
        <v>54</v>
      </c>
      <c r="AU57" s="72" t="s">
        <v>52</v>
      </c>
      <c r="AV57" s="6" t="s">
        <v>52</v>
      </c>
      <c r="AW57" s="6" t="s">
        <v>19</v>
      </c>
      <c r="AX57" s="6" t="s">
        <v>30</v>
      </c>
      <c r="AY57" s="72" t="s">
        <v>47</v>
      </c>
    </row>
    <row r="58" spans="2:65" s="4" customFormat="1" ht="22.9" customHeight="1" x14ac:dyDescent="0.2">
      <c r="B58" s="39"/>
      <c r="D58" s="40"/>
      <c r="E58" s="49"/>
      <c r="F58" s="49"/>
      <c r="J58" s="50"/>
      <c r="L58" s="39"/>
      <c r="M58" s="43"/>
      <c r="N58" s="44"/>
      <c r="O58" s="44"/>
      <c r="P58" s="45">
        <f>SUM(P59:P85)</f>
        <v>0</v>
      </c>
      <c r="Q58" s="44"/>
      <c r="R58" s="45">
        <f>SUM(R59:R85)</f>
        <v>0</v>
      </c>
      <c r="S58" s="44"/>
      <c r="T58" s="46">
        <f>SUM(T59:T85)</f>
        <v>0</v>
      </c>
      <c r="AR58" s="40" t="s">
        <v>30</v>
      </c>
      <c r="AT58" s="47" t="s">
        <v>28</v>
      </c>
      <c r="AU58" s="47" t="s">
        <v>30</v>
      </c>
      <c r="AY58" s="40" t="s">
        <v>47</v>
      </c>
      <c r="BK58" s="48">
        <f>SUM(BK59:BK85)</f>
        <v>0</v>
      </c>
    </row>
    <row r="59" spans="2:65" s="1" customFormat="1" ht="24" customHeight="1" x14ac:dyDescent="0.2">
      <c r="B59" s="51"/>
      <c r="C59" s="52"/>
      <c r="D59" s="52"/>
      <c r="E59" s="53"/>
      <c r="F59" s="54"/>
      <c r="G59" s="55"/>
      <c r="H59" s="56"/>
      <c r="I59" s="56"/>
      <c r="J59" s="56"/>
      <c r="K59" s="54" t="s">
        <v>50</v>
      </c>
      <c r="L59" s="15"/>
      <c r="M59" s="57" t="s">
        <v>0</v>
      </c>
      <c r="N59" s="58" t="s">
        <v>24</v>
      </c>
      <c r="O59" s="59">
        <v>7.6999999999999999E-2</v>
      </c>
      <c r="P59" s="59">
        <f>O59*H59</f>
        <v>0</v>
      </c>
      <c r="Q59" s="59">
        <v>1.653E-2</v>
      </c>
      <c r="R59" s="59">
        <f>Q59*H59</f>
        <v>0</v>
      </c>
      <c r="S59" s="59">
        <v>0</v>
      </c>
      <c r="T59" s="60">
        <f>S59*H59</f>
        <v>0</v>
      </c>
      <c r="AR59" s="61" t="s">
        <v>51</v>
      </c>
      <c r="AT59" s="61" t="s">
        <v>48</v>
      </c>
      <c r="AU59" s="61" t="s">
        <v>52</v>
      </c>
      <c r="AY59" s="8" t="s">
        <v>47</v>
      </c>
      <c r="BE59" s="62">
        <f>IF(N59="základná",J59,0)</f>
        <v>0</v>
      </c>
      <c r="BF59" s="62">
        <f>IF(N59="znížená",J59,0)</f>
        <v>0</v>
      </c>
      <c r="BG59" s="62">
        <f>IF(N59="zákl. prenesená",J59,0)</f>
        <v>0</v>
      </c>
      <c r="BH59" s="62">
        <f>IF(N59="zníž. prenesená",J59,0)</f>
        <v>0</v>
      </c>
      <c r="BI59" s="62">
        <f>IF(N59="nulová",J59,0)</f>
        <v>0</v>
      </c>
      <c r="BJ59" s="8" t="s">
        <v>52</v>
      </c>
      <c r="BK59" s="63">
        <f>ROUND(I59*H59,3)</f>
        <v>0</v>
      </c>
      <c r="BL59" s="8" t="s">
        <v>51</v>
      </c>
      <c r="BM59" s="61" t="s">
        <v>57</v>
      </c>
    </row>
    <row r="60" spans="2:65" s="6" customFormat="1" x14ac:dyDescent="0.2">
      <c r="B60" s="71"/>
      <c r="D60" s="65"/>
      <c r="E60" s="72"/>
      <c r="F60" s="73"/>
      <c r="H60" s="74"/>
      <c r="L60" s="71"/>
      <c r="M60" s="75"/>
      <c r="N60" s="76"/>
      <c r="O60" s="76"/>
      <c r="P60" s="76"/>
      <c r="Q60" s="76"/>
      <c r="R60" s="76"/>
      <c r="S60" s="76"/>
      <c r="T60" s="77"/>
      <c r="AT60" s="72" t="s">
        <v>54</v>
      </c>
      <c r="AU60" s="72" t="s">
        <v>52</v>
      </c>
      <c r="AV60" s="6" t="s">
        <v>52</v>
      </c>
      <c r="AW60" s="6" t="s">
        <v>19</v>
      </c>
      <c r="AX60" s="6" t="s">
        <v>29</v>
      </c>
      <c r="AY60" s="72" t="s">
        <v>47</v>
      </c>
    </row>
    <row r="61" spans="2:65" s="6" customFormat="1" x14ac:dyDescent="0.2">
      <c r="B61" s="71"/>
      <c r="D61" s="65"/>
      <c r="E61" s="72"/>
      <c r="F61" s="73"/>
      <c r="H61" s="74"/>
      <c r="L61" s="71"/>
      <c r="M61" s="75"/>
      <c r="N61" s="76"/>
      <c r="O61" s="76"/>
      <c r="P61" s="76"/>
      <c r="Q61" s="76"/>
      <c r="R61" s="76"/>
      <c r="S61" s="76"/>
      <c r="T61" s="77"/>
      <c r="AT61" s="72" t="s">
        <v>54</v>
      </c>
      <c r="AU61" s="72" t="s">
        <v>52</v>
      </c>
      <c r="AV61" s="6" t="s">
        <v>52</v>
      </c>
      <c r="AW61" s="6" t="s">
        <v>19</v>
      </c>
      <c r="AX61" s="6" t="s">
        <v>29</v>
      </c>
      <c r="AY61" s="72" t="s">
        <v>47</v>
      </c>
    </row>
    <row r="62" spans="2:65" s="6" customFormat="1" x14ac:dyDescent="0.2">
      <c r="B62" s="71"/>
      <c r="D62" s="65"/>
      <c r="E62" s="72"/>
      <c r="F62" s="73"/>
      <c r="H62" s="74"/>
      <c r="L62" s="71"/>
      <c r="M62" s="75"/>
      <c r="N62" s="76"/>
      <c r="O62" s="76"/>
      <c r="P62" s="76"/>
      <c r="Q62" s="76"/>
      <c r="R62" s="76"/>
      <c r="S62" s="76"/>
      <c r="T62" s="77"/>
      <c r="AT62" s="72" t="s">
        <v>54</v>
      </c>
      <c r="AU62" s="72" t="s">
        <v>52</v>
      </c>
      <c r="AV62" s="6" t="s">
        <v>52</v>
      </c>
      <c r="AW62" s="6" t="s">
        <v>19</v>
      </c>
      <c r="AX62" s="6" t="s">
        <v>29</v>
      </c>
      <c r="AY62" s="72" t="s">
        <v>47</v>
      </c>
    </row>
    <row r="63" spans="2:65" s="7" customFormat="1" x14ac:dyDescent="0.2">
      <c r="B63" s="78"/>
      <c r="D63" s="65"/>
      <c r="E63" s="79"/>
      <c r="F63" s="80"/>
      <c r="H63" s="81"/>
      <c r="L63" s="78"/>
      <c r="M63" s="82"/>
      <c r="N63" s="83"/>
      <c r="O63" s="83"/>
      <c r="P63" s="83"/>
      <c r="Q63" s="83"/>
      <c r="R63" s="83"/>
      <c r="S63" s="83"/>
      <c r="T63" s="84"/>
      <c r="AT63" s="79" t="s">
        <v>54</v>
      </c>
      <c r="AU63" s="79" t="s">
        <v>52</v>
      </c>
      <c r="AV63" s="7" t="s">
        <v>51</v>
      </c>
      <c r="AW63" s="7" t="s">
        <v>19</v>
      </c>
      <c r="AX63" s="7" t="s">
        <v>30</v>
      </c>
      <c r="AY63" s="79" t="s">
        <v>47</v>
      </c>
    </row>
    <row r="64" spans="2:65" s="1" customFormat="1" ht="24" customHeight="1" x14ac:dyDescent="0.2">
      <c r="B64" s="51"/>
      <c r="C64" s="52"/>
      <c r="D64" s="52"/>
      <c r="E64" s="53"/>
      <c r="F64" s="54"/>
      <c r="G64" s="55"/>
      <c r="H64" s="56"/>
      <c r="I64" s="56"/>
      <c r="J64" s="56"/>
      <c r="K64" s="54" t="s">
        <v>50</v>
      </c>
      <c r="L64" s="15"/>
      <c r="M64" s="57" t="s">
        <v>0</v>
      </c>
      <c r="N64" s="58" t="s">
        <v>24</v>
      </c>
      <c r="O64" s="59">
        <v>6.4000000000000001E-2</v>
      </c>
      <c r="P64" s="59">
        <f>O64*H64</f>
        <v>0</v>
      </c>
      <c r="Q64" s="59">
        <v>0</v>
      </c>
      <c r="R64" s="59">
        <f>Q64*H64</f>
        <v>0</v>
      </c>
      <c r="S64" s="59">
        <v>0</v>
      </c>
      <c r="T64" s="60">
        <f>S64*H64</f>
        <v>0</v>
      </c>
      <c r="AR64" s="61" t="s">
        <v>51</v>
      </c>
      <c r="AT64" s="61" t="s">
        <v>48</v>
      </c>
      <c r="AU64" s="61" t="s">
        <v>52</v>
      </c>
      <c r="AY64" s="8" t="s">
        <v>47</v>
      </c>
      <c r="BE64" s="62">
        <f>IF(N64="základná",J64,0)</f>
        <v>0</v>
      </c>
      <c r="BF64" s="62">
        <f>IF(N64="znížená",J64,0)</f>
        <v>0</v>
      </c>
      <c r="BG64" s="62">
        <f>IF(N64="zákl. prenesená",J64,0)</f>
        <v>0</v>
      </c>
      <c r="BH64" s="62">
        <f>IF(N64="zníž. prenesená",J64,0)</f>
        <v>0</v>
      </c>
      <c r="BI64" s="62">
        <f>IF(N64="nulová",J64,0)</f>
        <v>0</v>
      </c>
      <c r="BJ64" s="8" t="s">
        <v>52</v>
      </c>
      <c r="BK64" s="63">
        <f>ROUND(I64*H64,3)</f>
        <v>0</v>
      </c>
      <c r="BL64" s="8" t="s">
        <v>51</v>
      </c>
      <c r="BM64" s="61" t="s">
        <v>58</v>
      </c>
    </row>
    <row r="65" spans="2:65" s="1" customFormat="1" ht="36" customHeight="1" x14ac:dyDescent="0.2">
      <c r="B65" s="51"/>
      <c r="C65" s="52"/>
      <c r="D65" s="52"/>
      <c r="E65" s="53"/>
      <c r="F65" s="54"/>
      <c r="G65" s="55"/>
      <c r="H65" s="56"/>
      <c r="I65" s="56"/>
      <c r="J65" s="56"/>
      <c r="K65" s="54" t="s">
        <v>50</v>
      </c>
      <c r="L65" s="15"/>
      <c r="M65" s="57" t="s">
        <v>0</v>
      </c>
      <c r="N65" s="58" t="s">
        <v>24</v>
      </c>
      <c r="O65" s="59">
        <v>2E-3</v>
      </c>
      <c r="P65" s="59">
        <f>O65*H65</f>
        <v>0</v>
      </c>
      <c r="Q65" s="59">
        <v>0</v>
      </c>
      <c r="R65" s="59">
        <f>Q65*H65</f>
        <v>0</v>
      </c>
      <c r="S65" s="59">
        <v>0</v>
      </c>
      <c r="T65" s="60">
        <f>S65*H65</f>
        <v>0</v>
      </c>
      <c r="AR65" s="61" t="s">
        <v>51</v>
      </c>
      <c r="AT65" s="61" t="s">
        <v>48</v>
      </c>
      <c r="AU65" s="61" t="s">
        <v>52</v>
      </c>
      <c r="AY65" s="8" t="s">
        <v>47</v>
      </c>
      <c r="BE65" s="62">
        <f>IF(N65="základná",J65,0)</f>
        <v>0</v>
      </c>
      <c r="BF65" s="62">
        <f>IF(N65="znížená",J65,0)</f>
        <v>0</v>
      </c>
      <c r="BG65" s="62">
        <f>IF(N65="zákl. prenesená",J65,0)</f>
        <v>0</v>
      </c>
      <c r="BH65" s="62">
        <f>IF(N65="zníž. prenesená",J65,0)</f>
        <v>0</v>
      </c>
      <c r="BI65" s="62">
        <f>IF(N65="nulová",J65,0)</f>
        <v>0</v>
      </c>
      <c r="BJ65" s="8" t="s">
        <v>52</v>
      </c>
      <c r="BK65" s="63">
        <f>ROUND(I65*H65,3)</f>
        <v>0</v>
      </c>
      <c r="BL65" s="8" t="s">
        <v>51</v>
      </c>
      <c r="BM65" s="61" t="s">
        <v>59</v>
      </c>
    </row>
    <row r="66" spans="2:65" s="6" customFormat="1" x14ac:dyDescent="0.2">
      <c r="B66" s="71"/>
      <c r="D66" s="65"/>
      <c r="E66" s="72"/>
      <c r="F66" s="73"/>
      <c r="H66" s="74"/>
      <c r="L66" s="71"/>
      <c r="M66" s="75"/>
      <c r="N66" s="76"/>
      <c r="O66" s="76"/>
      <c r="P66" s="76"/>
      <c r="Q66" s="76"/>
      <c r="R66" s="76"/>
      <c r="S66" s="76"/>
      <c r="T66" s="77"/>
      <c r="AT66" s="72" t="s">
        <v>54</v>
      </c>
      <c r="AU66" s="72" t="s">
        <v>52</v>
      </c>
      <c r="AV66" s="6" t="s">
        <v>52</v>
      </c>
      <c r="AW66" s="6" t="s">
        <v>19</v>
      </c>
      <c r="AX66" s="6" t="s">
        <v>30</v>
      </c>
      <c r="AY66" s="72" t="s">
        <v>47</v>
      </c>
    </row>
    <row r="67" spans="2:65" s="1" customFormat="1" ht="36" customHeight="1" x14ac:dyDescent="0.2">
      <c r="B67" s="51"/>
      <c r="C67" s="52"/>
      <c r="D67" s="52"/>
      <c r="E67" s="53"/>
      <c r="F67" s="54"/>
      <c r="G67" s="55"/>
      <c r="H67" s="56"/>
      <c r="I67" s="56"/>
      <c r="J67" s="56"/>
      <c r="K67" s="54" t="s">
        <v>50</v>
      </c>
      <c r="L67" s="15"/>
      <c r="M67" s="57" t="s">
        <v>0</v>
      </c>
      <c r="N67" s="58" t="s">
        <v>24</v>
      </c>
      <c r="O67" s="59">
        <v>1.9379999999999999</v>
      </c>
      <c r="P67" s="59">
        <f>O67*H67</f>
        <v>0</v>
      </c>
      <c r="Q67" s="59">
        <v>0</v>
      </c>
      <c r="R67" s="59">
        <f>Q67*H67</f>
        <v>0</v>
      </c>
      <c r="S67" s="59">
        <v>0</v>
      </c>
      <c r="T67" s="60">
        <f>S67*H67</f>
        <v>0</v>
      </c>
      <c r="AR67" s="61" t="s">
        <v>51</v>
      </c>
      <c r="AT67" s="61" t="s">
        <v>48</v>
      </c>
      <c r="AU67" s="61" t="s">
        <v>52</v>
      </c>
      <c r="AY67" s="8" t="s">
        <v>47</v>
      </c>
      <c r="BE67" s="62">
        <f>IF(N67="základná",J67,0)</f>
        <v>0</v>
      </c>
      <c r="BF67" s="62">
        <f>IF(N67="znížená",J67,0)</f>
        <v>0</v>
      </c>
      <c r="BG67" s="62">
        <f>IF(N67="zákl. prenesená",J67,0)</f>
        <v>0</v>
      </c>
      <c r="BH67" s="62">
        <f>IF(N67="zníž. prenesená",J67,0)</f>
        <v>0</v>
      </c>
      <c r="BI67" s="62">
        <f>IF(N67="nulová",J67,0)</f>
        <v>0</v>
      </c>
      <c r="BJ67" s="8" t="s">
        <v>52</v>
      </c>
      <c r="BK67" s="63">
        <f>ROUND(I67*H67,3)</f>
        <v>0</v>
      </c>
      <c r="BL67" s="8" t="s">
        <v>51</v>
      </c>
      <c r="BM67" s="61" t="s">
        <v>60</v>
      </c>
    </row>
    <row r="68" spans="2:65" s="5" customFormat="1" x14ac:dyDescent="0.2">
      <c r="B68" s="64"/>
      <c r="D68" s="65"/>
      <c r="E68" s="66"/>
      <c r="F68" s="67"/>
      <c r="H68" s="66"/>
      <c r="L68" s="64"/>
      <c r="M68" s="68"/>
      <c r="N68" s="69"/>
      <c r="O68" s="69"/>
      <c r="P68" s="69"/>
      <c r="Q68" s="69"/>
      <c r="R68" s="69"/>
      <c r="S68" s="69"/>
      <c r="T68" s="70"/>
      <c r="AT68" s="66" t="s">
        <v>54</v>
      </c>
      <c r="AU68" s="66" t="s">
        <v>52</v>
      </c>
      <c r="AV68" s="5" t="s">
        <v>30</v>
      </c>
      <c r="AW68" s="5" t="s">
        <v>19</v>
      </c>
      <c r="AX68" s="5" t="s">
        <v>29</v>
      </c>
      <c r="AY68" s="66" t="s">
        <v>47</v>
      </c>
    </row>
    <row r="69" spans="2:65" s="5" customFormat="1" x14ac:dyDescent="0.2">
      <c r="B69" s="64"/>
      <c r="D69" s="65"/>
      <c r="E69" s="66"/>
      <c r="F69" s="67"/>
      <c r="H69" s="66"/>
      <c r="L69" s="64"/>
      <c r="M69" s="68"/>
      <c r="N69" s="69"/>
      <c r="O69" s="69"/>
      <c r="P69" s="69"/>
      <c r="Q69" s="69"/>
      <c r="R69" s="69"/>
      <c r="S69" s="69"/>
      <c r="T69" s="70"/>
      <c r="AT69" s="66" t="s">
        <v>54</v>
      </c>
      <c r="AU69" s="66" t="s">
        <v>52</v>
      </c>
      <c r="AV69" s="5" t="s">
        <v>30</v>
      </c>
      <c r="AW69" s="5" t="s">
        <v>19</v>
      </c>
      <c r="AX69" s="5" t="s">
        <v>29</v>
      </c>
      <c r="AY69" s="66" t="s">
        <v>47</v>
      </c>
    </row>
    <row r="70" spans="2:65" s="6" customFormat="1" x14ac:dyDescent="0.2">
      <c r="B70" s="71"/>
      <c r="D70" s="65"/>
      <c r="E70" s="72"/>
      <c r="F70" s="73"/>
      <c r="H70" s="74"/>
      <c r="L70" s="71"/>
      <c r="M70" s="75"/>
      <c r="N70" s="76"/>
      <c r="O70" s="76"/>
      <c r="P70" s="76"/>
      <c r="Q70" s="76"/>
      <c r="R70" s="76"/>
      <c r="S70" s="76"/>
      <c r="T70" s="77"/>
      <c r="AT70" s="72" t="s">
        <v>54</v>
      </c>
      <c r="AU70" s="72" t="s">
        <v>52</v>
      </c>
      <c r="AV70" s="6" t="s">
        <v>52</v>
      </c>
      <c r="AW70" s="6" t="s">
        <v>19</v>
      </c>
      <c r="AX70" s="6" t="s">
        <v>30</v>
      </c>
      <c r="AY70" s="72" t="s">
        <v>47</v>
      </c>
    </row>
    <row r="71" spans="2:65" s="1" customFormat="1" ht="16.5" customHeight="1" x14ac:dyDescent="0.2">
      <c r="B71" s="51"/>
      <c r="C71" s="52"/>
      <c r="D71" s="52"/>
      <c r="E71" s="53"/>
      <c r="F71" s="54"/>
      <c r="G71" s="55"/>
      <c r="H71" s="56"/>
      <c r="I71" s="56"/>
      <c r="J71" s="56"/>
      <c r="K71" s="54" t="s">
        <v>50</v>
      </c>
      <c r="L71" s="15"/>
      <c r="M71" s="57" t="s">
        <v>0</v>
      </c>
      <c r="N71" s="58" t="s">
        <v>24</v>
      </c>
      <c r="O71" s="59">
        <v>0.46</v>
      </c>
      <c r="P71" s="59">
        <f>O71*H71</f>
        <v>0</v>
      </c>
      <c r="Q71" s="59">
        <v>0</v>
      </c>
      <c r="R71" s="59">
        <f>Q71*H71</f>
        <v>0</v>
      </c>
      <c r="S71" s="59">
        <v>0.06</v>
      </c>
      <c r="T71" s="60">
        <f>S71*H71</f>
        <v>0</v>
      </c>
      <c r="AR71" s="61" t="s">
        <v>51</v>
      </c>
      <c r="AT71" s="61" t="s">
        <v>48</v>
      </c>
      <c r="AU71" s="61" t="s">
        <v>52</v>
      </c>
      <c r="AY71" s="8" t="s">
        <v>47</v>
      </c>
      <c r="BE71" s="62">
        <f>IF(N71="základná",J71,0)</f>
        <v>0</v>
      </c>
      <c r="BF71" s="62">
        <f>IF(N71="znížená",J71,0)</f>
        <v>0</v>
      </c>
      <c r="BG71" s="62">
        <f>IF(N71="zákl. prenesená",J71,0)</f>
        <v>0</v>
      </c>
      <c r="BH71" s="62">
        <f>IF(N71="zníž. prenesená",J71,0)</f>
        <v>0</v>
      </c>
      <c r="BI71" s="62">
        <f>IF(N71="nulová",J71,0)</f>
        <v>0</v>
      </c>
      <c r="BJ71" s="8" t="s">
        <v>52</v>
      </c>
      <c r="BK71" s="63">
        <f>ROUND(I71*H71,3)</f>
        <v>0</v>
      </c>
      <c r="BL71" s="8" t="s">
        <v>51</v>
      </c>
      <c r="BM71" s="61" t="s">
        <v>61</v>
      </c>
    </row>
    <row r="72" spans="2:65" s="5" customFormat="1" x14ac:dyDescent="0.2">
      <c r="B72" s="64"/>
      <c r="D72" s="65"/>
      <c r="E72" s="66"/>
      <c r="F72" s="67"/>
      <c r="H72" s="66"/>
      <c r="L72" s="64"/>
      <c r="M72" s="68"/>
      <c r="N72" s="69"/>
      <c r="O72" s="69"/>
      <c r="P72" s="69"/>
      <c r="Q72" s="69"/>
      <c r="R72" s="69"/>
      <c r="S72" s="69"/>
      <c r="T72" s="70"/>
      <c r="AT72" s="66" t="s">
        <v>54</v>
      </c>
      <c r="AU72" s="66" t="s">
        <v>52</v>
      </c>
      <c r="AV72" s="5" t="s">
        <v>30</v>
      </c>
      <c r="AW72" s="5" t="s">
        <v>19</v>
      </c>
      <c r="AX72" s="5" t="s">
        <v>29</v>
      </c>
      <c r="AY72" s="66" t="s">
        <v>47</v>
      </c>
    </row>
    <row r="73" spans="2:65" s="6" customFormat="1" x14ac:dyDescent="0.2">
      <c r="B73" s="71"/>
      <c r="D73" s="65"/>
      <c r="E73" s="72"/>
      <c r="F73" s="73"/>
      <c r="H73" s="74"/>
      <c r="L73" s="71"/>
      <c r="M73" s="75"/>
      <c r="N73" s="76"/>
      <c r="O73" s="76"/>
      <c r="P73" s="76"/>
      <c r="Q73" s="76"/>
      <c r="R73" s="76"/>
      <c r="S73" s="76"/>
      <c r="T73" s="77"/>
      <c r="AT73" s="72" t="s">
        <v>54</v>
      </c>
      <c r="AU73" s="72" t="s">
        <v>52</v>
      </c>
      <c r="AV73" s="6" t="s">
        <v>52</v>
      </c>
      <c r="AW73" s="6" t="s">
        <v>19</v>
      </c>
      <c r="AX73" s="6" t="s">
        <v>30</v>
      </c>
      <c r="AY73" s="72" t="s">
        <v>47</v>
      </c>
    </row>
    <row r="74" spans="2:65" s="1" customFormat="1" ht="16.5" customHeight="1" x14ac:dyDescent="0.2">
      <c r="B74" s="51"/>
      <c r="C74" s="52"/>
      <c r="D74" s="52"/>
      <c r="E74" s="53"/>
      <c r="F74" s="54"/>
      <c r="G74" s="55"/>
      <c r="H74" s="56"/>
      <c r="I74" s="56"/>
      <c r="J74" s="56"/>
      <c r="K74" s="54" t="s">
        <v>50</v>
      </c>
      <c r="L74" s="15"/>
      <c r="M74" s="57" t="s">
        <v>0</v>
      </c>
      <c r="N74" s="58" t="s">
        <v>24</v>
      </c>
      <c r="O74" s="59">
        <v>0.377</v>
      </c>
      <c r="P74" s="59">
        <f>O74*H74</f>
        <v>0</v>
      </c>
      <c r="Q74" s="59">
        <v>0</v>
      </c>
      <c r="R74" s="59">
        <f>Q74*H74</f>
        <v>0</v>
      </c>
      <c r="S74" s="59">
        <v>7.0000000000000001E-3</v>
      </c>
      <c r="T74" s="60">
        <f>S74*H74</f>
        <v>0</v>
      </c>
      <c r="AR74" s="61" t="s">
        <v>51</v>
      </c>
      <c r="AT74" s="61" t="s">
        <v>48</v>
      </c>
      <c r="AU74" s="61" t="s">
        <v>52</v>
      </c>
      <c r="AY74" s="8" t="s">
        <v>47</v>
      </c>
      <c r="BE74" s="62">
        <f>IF(N74="základná",J74,0)</f>
        <v>0</v>
      </c>
      <c r="BF74" s="62">
        <f>IF(N74="znížená",J74,0)</f>
        <v>0</v>
      </c>
      <c r="BG74" s="62">
        <f>IF(N74="zákl. prenesená",J74,0)</f>
        <v>0</v>
      </c>
      <c r="BH74" s="62">
        <f>IF(N74="zníž. prenesená",J74,0)</f>
        <v>0</v>
      </c>
      <c r="BI74" s="62">
        <f>IF(N74="nulová",J74,0)</f>
        <v>0</v>
      </c>
      <c r="BJ74" s="8" t="s">
        <v>52</v>
      </c>
      <c r="BK74" s="63">
        <f>ROUND(I74*H74,3)</f>
        <v>0</v>
      </c>
      <c r="BL74" s="8" t="s">
        <v>51</v>
      </c>
      <c r="BM74" s="61" t="s">
        <v>62</v>
      </c>
    </row>
    <row r="75" spans="2:65" s="5" customFormat="1" x14ac:dyDescent="0.2">
      <c r="B75" s="64"/>
      <c r="D75" s="65"/>
      <c r="E75" s="66"/>
      <c r="F75" s="67"/>
      <c r="H75" s="66"/>
      <c r="L75" s="64"/>
      <c r="M75" s="68"/>
      <c r="N75" s="69"/>
      <c r="O75" s="69"/>
      <c r="P75" s="69"/>
      <c r="Q75" s="69"/>
      <c r="R75" s="69"/>
      <c r="S75" s="69"/>
      <c r="T75" s="70"/>
      <c r="AT75" s="66" t="s">
        <v>54</v>
      </c>
      <c r="AU75" s="66" t="s">
        <v>52</v>
      </c>
      <c r="AV75" s="5" t="s">
        <v>30</v>
      </c>
      <c r="AW75" s="5" t="s">
        <v>19</v>
      </c>
      <c r="AX75" s="5" t="s">
        <v>29</v>
      </c>
      <c r="AY75" s="66" t="s">
        <v>47</v>
      </c>
    </row>
    <row r="76" spans="2:65" s="6" customFormat="1" x14ac:dyDescent="0.2">
      <c r="B76" s="71"/>
      <c r="D76" s="65"/>
      <c r="E76" s="72"/>
      <c r="F76" s="73"/>
      <c r="H76" s="74"/>
      <c r="L76" s="71"/>
      <c r="M76" s="75"/>
      <c r="N76" s="76"/>
      <c r="O76" s="76"/>
      <c r="P76" s="76"/>
      <c r="Q76" s="76"/>
      <c r="R76" s="76"/>
      <c r="S76" s="76"/>
      <c r="T76" s="77"/>
      <c r="AT76" s="72" t="s">
        <v>54</v>
      </c>
      <c r="AU76" s="72" t="s">
        <v>52</v>
      </c>
      <c r="AV76" s="6" t="s">
        <v>52</v>
      </c>
      <c r="AW76" s="6" t="s">
        <v>19</v>
      </c>
      <c r="AX76" s="6" t="s">
        <v>29</v>
      </c>
      <c r="AY76" s="72" t="s">
        <v>47</v>
      </c>
    </row>
    <row r="77" spans="2:65" s="6" customFormat="1" x14ac:dyDescent="0.2">
      <c r="B77" s="71"/>
      <c r="D77" s="65"/>
      <c r="E77" s="72"/>
      <c r="F77" s="73"/>
      <c r="H77" s="74"/>
      <c r="L77" s="71"/>
      <c r="M77" s="75"/>
      <c r="N77" s="76"/>
      <c r="O77" s="76"/>
      <c r="P77" s="76"/>
      <c r="Q77" s="76"/>
      <c r="R77" s="76"/>
      <c r="S77" s="76"/>
      <c r="T77" s="77"/>
      <c r="AT77" s="72" t="s">
        <v>54</v>
      </c>
      <c r="AU77" s="72" t="s">
        <v>52</v>
      </c>
      <c r="AV77" s="6" t="s">
        <v>52</v>
      </c>
      <c r="AW77" s="6" t="s">
        <v>19</v>
      </c>
      <c r="AX77" s="6" t="s">
        <v>29</v>
      </c>
      <c r="AY77" s="72" t="s">
        <v>47</v>
      </c>
    </row>
    <row r="78" spans="2:65" s="7" customFormat="1" x14ac:dyDescent="0.2">
      <c r="B78" s="78"/>
      <c r="D78" s="65"/>
      <c r="E78" s="79"/>
      <c r="F78" s="80"/>
      <c r="H78" s="81"/>
      <c r="L78" s="78"/>
      <c r="M78" s="82"/>
      <c r="N78" s="83"/>
      <c r="O78" s="83"/>
      <c r="P78" s="83"/>
      <c r="Q78" s="83"/>
      <c r="R78" s="83"/>
      <c r="S78" s="83"/>
      <c r="T78" s="84"/>
      <c r="AT78" s="79" t="s">
        <v>54</v>
      </c>
      <c r="AU78" s="79" t="s">
        <v>52</v>
      </c>
      <c r="AV78" s="7" t="s">
        <v>51</v>
      </c>
      <c r="AW78" s="7" t="s">
        <v>19</v>
      </c>
      <c r="AX78" s="7" t="s">
        <v>30</v>
      </c>
      <c r="AY78" s="79" t="s">
        <v>47</v>
      </c>
    </row>
    <row r="79" spans="2:65" s="1" customFormat="1" ht="16.5" customHeight="1" x14ac:dyDescent="0.2">
      <c r="B79" s="51"/>
      <c r="C79" s="52"/>
      <c r="D79" s="52"/>
      <c r="E79" s="53"/>
      <c r="F79" s="54"/>
      <c r="G79" s="55"/>
      <c r="H79" s="56"/>
      <c r="I79" s="56"/>
      <c r="J79" s="56"/>
      <c r="K79" s="54" t="s">
        <v>50</v>
      </c>
      <c r="L79" s="15"/>
      <c r="M79" s="57" t="s">
        <v>0</v>
      </c>
      <c r="N79" s="58" t="s">
        <v>24</v>
      </c>
      <c r="O79" s="59">
        <v>0.59799999999999998</v>
      </c>
      <c r="P79" s="59">
        <f>O79*H79</f>
        <v>0</v>
      </c>
      <c r="Q79" s="59">
        <v>0</v>
      </c>
      <c r="R79" s="59">
        <f>Q79*H79</f>
        <v>0</v>
      </c>
      <c r="S79" s="59">
        <v>0</v>
      </c>
      <c r="T79" s="60">
        <f>S79*H79</f>
        <v>0</v>
      </c>
      <c r="AR79" s="61" t="s">
        <v>51</v>
      </c>
      <c r="AT79" s="61" t="s">
        <v>48</v>
      </c>
      <c r="AU79" s="61" t="s">
        <v>52</v>
      </c>
      <c r="AY79" s="8" t="s">
        <v>47</v>
      </c>
      <c r="BE79" s="62">
        <f>IF(N79="základná",J79,0)</f>
        <v>0</v>
      </c>
      <c r="BF79" s="62">
        <f>IF(N79="znížená",J79,0)</f>
        <v>0</v>
      </c>
      <c r="BG79" s="62">
        <f>IF(N79="zákl. prenesená",J79,0)</f>
        <v>0</v>
      </c>
      <c r="BH79" s="62">
        <f>IF(N79="zníž. prenesená",J79,0)</f>
        <v>0</v>
      </c>
      <c r="BI79" s="62">
        <f>IF(N79="nulová",J79,0)</f>
        <v>0</v>
      </c>
      <c r="BJ79" s="8" t="s">
        <v>52</v>
      </c>
      <c r="BK79" s="63">
        <f>ROUND(I79*H79,3)</f>
        <v>0</v>
      </c>
      <c r="BL79" s="8" t="s">
        <v>51</v>
      </c>
      <c r="BM79" s="61" t="s">
        <v>63</v>
      </c>
    </row>
    <row r="80" spans="2:65" s="1" customFormat="1" ht="24" customHeight="1" x14ac:dyDescent="0.2">
      <c r="B80" s="51"/>
      <c r="C80" s="52"/>
      <c r="D80" s="52"/>
      <c r="E80" s="53"/>
      <c r="F80" s="54"/>
      <c r="G80" s="55"/>
      <c r="H80" s="56"/>
      <c r="I80" s="56"/>
      <c r="J80" s="56"/>
      <c r="K80" s="54" t="s">
        <v>50</v>
      </c>
      <c r="L80" s="15"/>
      <c r="M80" s="57" t="s">
        <v>0</v>
      </c>
      <c r="N80" s="58" t="s">
        <v>24</v>
      </c>
      <c r="O80" s="59">
        <v>7.0000000000000001E-3</v>
      </c>
      <c r="P80" s="59">
        <f>O80*H80</f>
        <v>0</v>
      </c>
      <c r="Q80" s="59">
        <v>0</v>
      </c>
      <c r="R80" s="59">
        <f>Q80*H80</f>
        <v>0</v>
      </c>
      <c r="S80" s="59">
        <v>0</v>
      </c>
      <c r="T80" s="60">
        <f>S80*H80</f>
        <v>0</v>
      </c>
      <c r="AR80" s="61" t="s">
        <v>51</v>
      </c>
      <c r="AT80" s="61" t="s">
        <v>48</v>
      </c>
      <c r="AU80" s="61" t="s">
        <v>52</v>
      </c>
      <c r="AY80" s="8" t="s">
        <v>47</v>
      </c>
      <c r="BE80" s="62">
        <f>IF(N80="základná",J80,0)</f>
        <v>0</v>
      </c>
      <c r="BF80" s="62">
        <f>IF(N80="znížená",J80,0)</f>
        <v>0</v>
      </c>
      <c r="BG80" s="62">
        <f>IF(N80="zákl. prenesená",J80,0)</f>
        <v>0</v>
      </c>
      <c r="BH80" s="62">
        <f>IF(N80="zníž. prenesená",J80,0)</f>
        <v>0</v>
      </c>
      <c r="BI80" s="62">
        <f>IF(N80="nulová",J80,0)</f>
        <v>0</v>
      </c>
      <c r="BJ80" s="8" t="s">
        <v>52</v>
      </c>
      <c r="BK80" s="63">
        <f>ROUND(I80*H80,3)</f>
        <v>0</v>
      </c>
      <c r="BL80" s="8" t="s">
        <v>51</v>
      </c>
      <c r="BM80" s="61" t="s">
        <v>64</v>
      </c>
    </row>
    <row r="81" spans="2:65" s="6" customFormat="1" x14ac:dyDescent="0.2">
      <c r="B81" s="71"/>
      <c r="D81" s="65"/>
      <c r="F81" s="73"/>
      <c r="H81" s="74"/>
      <c r="L81" s="71"/>
      <c r="M81" s="75"/>
      <c r="N81" s="76"/>
      <c r="O81" s="76"/>
      <c r="P81" s="76"/>
      <c r="Q81" s="76"/>
      <c r="R81" s="76"/>
      <c r="S81" s="76"/>
      <c r="T81" s="77"/>
      <c r="AT81" s="72" t="s">
        <v>54</v>
      </c>
      <c r="AU81" s="72" t="s">
        <v>52</v>
      </c>
      <c r="AV81" s="6" t="s">
        <v>52</v>
      </c>
      <c r="AW81" s="6" t="s">
        <v>1</v>
      </c>
      <c r="AX81" s="6" t="s">
        <v>30</v>
      </c>
      <c r="AY81" s="72" t="s">
        <v>47</v>
      </c>
    </row>
    <row r="82" spans="2:65" s="1" customFormat="1" ht="24" customHeight="1" x14ac:dyDescent="0.2">
      <c r="B82" s="51"/>
      <c r="C82" s="52"/>
      <c r="D82" s="52"/>
      <c r="E82" s="53"/>
      <c r="F82" s="54"/>
      <c r="G82" s="55"/>
      <c r="H82" s="56"/>
      <c r="I82" s="56"/>
      <c r="J82" s="56"/>
      <c r="K82" s="54" t="s">
        <v>50</v>
      </c>
      <c r="L82" s="15"/>
      <c r="M82" s="57" t="s">
        <v>0</v>
      </c>
      <c r="N82" s="58" t="s">
        <v>24</v>
      </c>
      <c r="O82" s="59">
        <v>0.89</v>
      </c>
      <c r="P82" s="59">
        <f>O82*H82</f>
        <v>0</v>
      </c>
      <c r="Q82" s="59">
        <v>0</v>
      </c>
      <c r="R82" s="59">
        <f>Q82*H82</f>
        <v>0</v>
      </c>
      <c r="S82" s="59">
        <v>0</v>
      </c>
      <c r="T82" s="60">
        <f>S82*H82</f>
        <v>0</v>
      </c>
      <c r="AR82" s="61" t="s">
        <v>51</v>
      </c>
      <c r="AT82" s="61" t="s">
        <v>48</v>
      </c>
      <c r="AU82" s="61" t="s">
        <v>52</v>
      </c>
      <c r="AY82" s="8" t="s">
        <v>47</v>
      </c>
      <c r="BE82" s="62">
        <f>IF(N82="základná",J82,0)</f>
        <v>0</v>
      </c>
      <c r="BF82" s="62">
        <f>IF(N82="znížená",J82,0)</f>
        <v>0</v>
      </c>
      <c r="BG82" s="62">
        <f>IF(N82="zákl. prenesená",J82,0)</f>
        <v>0</v>
      </c>
      <c r="BH82" s="62">
        <f>IF(N82="zníž. prenesená",J82,0)</f>
        <v>0</v>
      </c>
      <c r="BI82" s="62">
        <f>IF(N82="nulová",J82,0)</f>
        <v>0</v>
      </c>
      <c r="BJ82" s="8" t="s">
        <v>52</v>
      </c>
      <c r="BK82" s="63">
        <f>ROUND(I82*H82,3)</f>
        <v>0</v>
      </c>
      <c r="BL82" s="8" t="s">
        <v>51</v>
      </c>
      <c r="BM82" s="61" t="s">
        <v>65</v>
      </c>
    </row>
    <row r="83" spans="2:65" s="1" customFormat="1" ht="24" customHeight="1" x14ac:dyDescent="0.2">
      <c r="B83" s="51"/>
      <c r="C83" s="52"/>
      <c r="D83" s="52"/>
      <c r="E83" s="53"/>
      <c r="F83" s="54"/>
      <c r="G83" s="55"/>
      <c r="H83" s="56"/>
      <c r="I83" s="56"/>
      <c r="J83" s="56"/>
      <c r="K83" s="54" t="s">
        <v>50</v>
      </c>
      <c r="L83" s="15"/>
      <c r="M83" s="57" t="s">
        <v>0</v>
      </c>
      <c r="N83" s="58" t="s">
        <v>24</v>
      </c>
      <c r="O83" s="59">
        <v>0.1</v>
      </c>
      <c r="P83" s="59">
        <f>O83*H83</f>
        <v>0</v>
      </c>
      <c r="Q83" s="59">
        <v>0</v>
      </c>
      <c r="R83" s="59">
        <f>Q83*H83</f>
        <v>0</v>
      </c>
      <c r="S83" s="59">
        <v>0</v>
      </c>
      <c r="T83" s="60">
        <f>S83*H83</f>
        <v>0</v>
      </c>
      <c r="AR83" s="61" t="s">
        <v>51</v>
      </c>
      <c r="AT83" s="61" t="s">
        <v>48</v>
      </c>
      <c r="AU83" s="61" t="s">
        <v>52</v>
      </c>
      <c r="AY83" s="8" t="s">
        <v>47</v>
      </c>
      <c r="BE83" s="62">
        <f>IF(N83="základná",J83,0)</f>
        <v>0</v>
      </c>
      <c r="BF83" s="62">
        <f>IF(N83="znížená",J83,0)</f>
        <v>0</v>
      </c>
      <c r="BG83" s="62">
        <f>IF(N83="zákl. prenesená",J83,0)</f>
        <v>0</v>
      </c>
      <c r="BH83" s="62">
        <f>IF(N83="zníž. prenesená",J83,0)</f>
        <v>0</v>
      </c>
      <c r="BI83" s="62">
        <f>IF(N83="nulová",J83,0)</f>
        <v>0</v>
      </c>
      <c r="BJ83" s="8" t="s">
        <v>52</v>
      </c>
      <c r="BK83" s="63">
        <f>ROUND(I83*H83,3)</f>
        <v>0</v>
      </c>
      <c r="BL83" s="8" t="s">
        <v>51</v>
      </c>
      <c r="BM83" s="61" t="s">
        <v>66</v>
      </c>
    </row>
    <row r="84" spans="2:65" s="6" customFormat="1" x14ac:dyDescent="0.2">
      <c r="B84" s="71"/>
      <c r="D84" s="65"/>
      <c r="F84" s="73"/>
      <c r="H84" s="74"/>
      <c r="L84" s="71"/>
      <c r="M84" s="75"/>
      <c r="N84" s="76"/>
      <c r="O84" s="76"/>
      <c r="P84" s="76"/>
      <c r="Q84" s="76"/>
      <c r="R84" s="76"/>
      <c r="S84" s="76"/>
      <c r="T84" s="77"/>
      <c r="AT84" s="72" t="s">
        <v>54</v>
      </c>
      <c r="AU84" s="72" t="s">
        <v>52</v>
      </c>
      <c r="AV84" s="6" t="s">
        <v>52</v>
      </c>
      <c r="AW84" s="6" t="s">
        <v>1</v>
      </c>
      <c r="AX84" s="6" t="s">
        <v>30</v>
      </c>
      <c r="AY84" s="72" t="s">
        <v>47</v>
      </c>
    </row>
    <row r="85" spans="2:65" s="1" customFormat="1" ht="24" customHeight="1" x14ac:dyDescent="0.2">
      <c r="B85" s="51"/>
      <c r="C85" s="52"/>
      <c r="D85" s="52"/>
      <c r="E85" s="53"/>
      <c r="F85" s="54"/>
      <c r="G85" s="55"/>
      <c r="H85" s="56"/>
      <c r="I85" s="56"/>
      <c r="J85" s="56"/>
      <c r="K85" s="54" t="s">
        <v>50</v>
      </c>
      <c r="L85" s="15"/>
      <c r="M85" s="57" t="s">
        <v>0</v>
      </c>
      <c r="N85" s="58" t="s">
        <v>24</v>
      </c>
      <c r="O85" s="59">
        <v>0</v>
      </c>
      <c r="P85" s="59">
        <f>O85*H85</f>
        <v>0</v>
      </c>
      <c r="Q85" s="59">
        <v>0</v>
      </c>
      <c r="R85" s="59">
        <f>Q85*H85</f>
        <v>0</v>
      </c>
      <c r="S85" s="59">
        <v>0</v>
      </c>
      <c r="T85" s="60">
        <f>S85*H85</f>
        <v>0</v>
      </c>
      <c r="AR85" s="61" t="s">
        <v>51</v>
      </c>
      <c r="AT85" s="61" t="s">
        <v>48</v>
      </c>
      <c r="AU85" s="61" t="s">
        <v>52</v>
      </c>
      <c r="AY85" s="8" t="s">
        <v>47</v>
      </c>
      <c r="BE85" s="62">
        <f>IF(N85="základná",J85,0)</f>
        <v>0</v>
      </c>
      <c r="BF85" s="62">
        <f>IF(N85="znížená",J85,0)</f>
        <v>0</v>
      </c>
      <c r="BG85" s="62">
        <f>IF(N85="zákl. prenesená",J85,0)</f>
        <v>0</v>
      </c>
      <c r="BH85" s="62">
        <f>IF(N85="zníž. prenesená",J85,0)</f>
        <v>0</v>
      </c>
      <c r="BI85" s="62">
        <f>IF(N85="nulová",J85,0)</f>
        <v>0</v>
      </c>
      <c r="BJ85" s="8" t="s">
        <v>52</v>
      </c>
      <c r="BK85" s="63">
        <f>ROUND(I85*H85,3)</f>
        <v>0</v>
      </c>
      <c r="BL85" s="8" t="s">
        <v>51</v>
      </c>
      <c r="BM85" s="61" t="s">
        <v>67</v>
      </c>
    </row>
    <row r="86" spans="2:65" s="4" customFormat="1" ht="22.9" customHeight="1" x14ac:dyDescent="0.2">
      <c r="B86" s="39"/>
      <c r="D86" s="40"/>
      <c r="E86" s="49"/>
      <c r="F86" s="49"/>
      <c r="J86" s="50"/>
      <c r="L86" s="39"/>
      <c r="M86" s="43"/>
      <c r="N86" s="44"/>
      <c r="O86" s="44"/>
      <c r="P86" s="45">
        <f>P87</f>
        <v>0</v>
      </c>
      <c r="Q86" s="44"/>
      <c r="R86" s="45">
        <f>R87</f>
        <v>0</v>
      </c>
      <c r="S86" s="44"/>
      <c r="T86" s="46">
        <f>T87</f>
        <v>0</v>
      </c>
      <c r="AR86" s="40" t="s">
        <v>30</v>
      </c>
      <c r="AT86" s="47" t="s">
        <v>28</v>
      </c>
      <c r="AU86" s="47" t="s">
        <v>30</v>
      </c>
      <c r="AY86" s="40" t="s">
        <v>47</v>
      </c>
      <c r="BK86" s="48">
        <f>BK87</f>
        <v>0</v>
      </c>
    </row>
    <row r="87" spans="2:65" s="1" customFormat="1" ht="24" customHeight="1" x14ac:dyDescent="0.2">
      <c r="B87" s="51"/>
      <c r="C87" s="52"/>
      <c r="D87" s="52"/>
      <c r="E87" s="53"/>
      <c r="F87" s="54"/>
      <c r="G87" s="55"/>
      <c r="H87" s="56"/>
      <c r="I87" s="56"/>
      <c r="J87" s="56"/>
      <c r="K87" s="54" t="s">
        <v>50</v>
      </c>
      <c r="L87" s="15"/>
      <c r="M87" s="57" t="s">
        <v>0</v>
      </c>
      <c r="N87" s="58" t="s">
        <v>24</v>
      </c>
      <c r="O87" s="59">
        <v>2.4630000000000001</v>
      </c>
      <c r="P87" s="59">
        <f>O87*H87</f>
        <v>0</v>
      </c>
      <c r="Q87" s="59">
        <v>0</v>
      </c>
      <c r="R87" s="59">
        <f>Q87*H87</f>
        <v>0</v>
      </c>
      <c r="S87" s="59">
        <v>0</v>
      </c>
      <c r="T87" s="60">
        <f>S87*H87</f>
        <v>0</v>
      </c>
      <c r="AR87" s="61" t="s">
        <v>51</v>
      </c>
      <c r="AT87" s="61" t="s">
        <v>48</v>
      </c>
      <c r="AU87" s="61" t="s">
        <v>52</v>
      </c>
      <c r="AY87" s="8" t="s">
        <v>47</v>
      </c>
      <c r="BE87" s="62">
        <f>IF(N87="základná",J87,0)</f>
        <v>0</v>
      </c>
      <c r="BF87" s="62">
        <f>IF(N87="znížená",J87,0)</f>
        <v>0</v>
      </c>
      <c r="BG87" s="62">
        <f>IF(N87="zákl. prenesená",J87,0)</f>
        <v>0</v>
      </c>
      <c r="BH87" s="62">
        <f>IF(N87="zníž. prenesená",J87,0)</f>
        <v>0</v>
      </c>
      <c r="BI87" s="62">
        <f>IF(N87="nulová",J87,0)</f>
        <v>0</v>
      </c>
      <c r="BJ87" s="8" t="s">
        <v>52</v>
      </c>
      <c r="BK87" s="63">
        <f>ROUND(I87*H87,3)</f>
        <v>0</v>
      </c>
      <c r="BL87" s="8" t="s">
        <v>51</v>
      </c>
      <c r="BM87" s="61" t="s">
        <v>68</v>
      </c>
    </row>
    <row r="88" spans="2:65" s="4" customFormat="1" ht="25.9" customHeight="1" x14ac:dyDescent="0.2">
      <c r="B88" s="39"/>
      <c r="D88" s="40" t="s">
        <v>28</v>
      </c>
      <c r="E88" s="41" t="s">
        <v>69</v>
      </c>
      <c r="F88" s="41" t="s">
        <v>70</v>
      </c>
      <c r="J88" s="42">
        <f>BK88</f>
        <v>0</v>
      </c>
      <c r="L88" s="39"/>
      <c r="M88" s="43"/>
      <c r="N88" s="44"/>
      <c r="O88" s="44"/>
      <c r="P88" s="45">
        <f>P89+P119+P123+P137+P196</f>
        <v>299</v>
      </c>
      <c r="Q88" s="44"/>
      <c r="R88" s="45">
        <f>R89+R119+R123+R137+R196</f>
        <v>14.8512</v>
      </c>
      <c r="S88" s="44"/>
      <c r="T88" s="46">
        <f>T89+T119+T123+T137+T196</f>
        <v>0</v>
      </c>
      <c r="AR88" s="40" t="s">
        <v>52</v>
      </c>
      <c r="AT88" s="47" t="s">
        <v>28</v>
      </c>
      <c r="AU88" s="47" t="s">
        <v>29</v>
      </c>
      <c r="AY88" s="40" t="s">
        <v>47</v>
      </c>
      <c r="BK88" s="48">
        <f>BK89+BK119+BK123+BK137+BK196</f>
        <v>0</v>
      </c>
    </row>
    <row r="89" spans="2:65" s="4" customFormat="1" ht="22.9" customHeight="1" x14ac:dyDescent="0.2">
      <c r="B89" s="39"/>
      <c r="D89" s="40"/>
      <c r="E89" s="49"/>
      <c r="F89" s="49"/>
      <c r="J89" s="50"/>
      <c r="L89" s="39"/>
      <c r="M89" s="43"/>
      <c r="N89" s="44"/>
      <c r="O89" s="44"/>
      <c r="P89" s="45">
        <f>SUM(P90:P118)</f>
        <v>299</v>
      </c>
      <c r="Q89" s="44"/>
      <c r="R89" s="45">
        <f>SUM(R90:R118)</f>
        <v>14.8512</v>
      </c>
      <c r="S89" s="44"/>
      <c r="T89" s="46">
        <f>SUM(T90:T118)</f>
        <v>0</v>
      </c>
      <c r="AR89" s="40" t="s">
        <v>52</v>
      </c>
      <c r="AT89" s="47" t="s">
        <v>28</v>
      </c>
      <c r="AU89" s="47" t="s">
        <v>30</v>
      </c>
      <c r="AY89" s="40" t="s">
        <v>47</v>
      </c>
      <c r="BK89" s="48">
        <f>SUM(BK90:BK118)</f>
        <v>0</v>
      </c>
    </row>
    <row r="90" spans="2:65" s="1" customFormat="1" ht="24" customHeight="1" x14ac:dyDescent="0.2">
      <c r="B90" s="51"/>
      <c r="C90" s="52"/>
      <c r="D90" s="52"/>
      <c r="E90" s="53"/>
      <c r="F90" s="54"/>
      <c r="G90" s="55"/>
      <c r="H90" s="56"/>
      <c r="I90" s="56"/>
      <c r="J90" s="56"/>
      <c r="K90" s="54" t="s">
        <v>50</v>
      </c>
      <c r="L90" s="15"/>
      <c r="M90" s="57" t="s">
        <v>0</v>
      </c>
      <c r="N90" s="58" t="s">
        <v>24</v>
      </c>
      <c r="O90" s="59">
        <v>5.8000000000000003E-2</v>
      </c>
      <c r="P90" s="59">
        <f>O90*H90</f>
        <v>0</v>
      </c>
      <c r="Q90" s="59">
        <v>0</v>
      </c>
      <c r="R90" s="59">
        <f>Q90*H90</f>
        <v>0</v>
      </c>
      <c r="S90" s="59">
        <v>7.7999999999999996E-3</v>
      </c>
      <c r="T90" s="60">
        <f>S90*H90</f>
        <v>0</v>
      </c>
      <c r="AR90" s="61" t="s">
        <v>71</v>
      </c>
      <c r="AT90" s="61" t="s">
        <v>48</v>
      </c>
      <c r="AU90" s="61" t="s">
        <v>52</v>
      </c>
      <c r="AY90" s="8" t="s">
        <v>47</v>
      </c>
      <c r="BE90" s="62">
        <f>IF(N90="základná",J90,0)</f>
        <v>0</v>
      </c>
      <c r="BF90" s="62">
        <f>IF(N90="znížená",J90,0)</f>
        <v>0</v>
      </c>
      <c r="BG90" s="62">
        <f>IF(N90="zákl. prenesená",J90,0)</f>
        <v>0</v>
      </c>
      <c r="BH90" s="62">
        <f>IF(N90="zníž. prenesená",J90,0)</f>
        <v>0</v>
      </c>
      <c r="BI90" s="62">
        <f>IF(N90="nulová",J90,0)</f>
        <v>0</v>
      </c>
      <c r="BJ90" s="8" t="s">
        <v>52</v>
      </c>
      <c r="BK90" s="63">
        <f>ROUND(I90*H90,3)</f>
        <v>0</v>
      </c>
      <c r="BL90" s="8" t="s">
        <v>71</v>
      </c>
      <c r="BM90" s="61" t="s">
        <v>72</v>
      </c>
    </row>
    <row r="91" spans="2:65" s="5" customFormat="1" x14ac:dyDescent="0.2">
      <c r="B91" s="64"/>
      <c r="D91" s="65"/>
      <c r="E91" s="66"/>
      <c r="F91" s="67"/>
      <c r="H91" s="66"/>
      <c r="L91" s="64"/>
      <c r="M91" s="68"/>
      <c r="N91" s="69"/>
      <c r="O91" s="69"/>
      <c r="P91" s="69"/>
      <c r="Q91" s="69"/>
      <c r="R91" s="69"/>
      <c r="S91" s="69"/>
      <c r="T91" s="70"/>
      <c r="AT91" s="66" t="s">
        <v>54</v>
      </c>
      <c r="AU91" s="66" t="s">
        <v>52</v>
      </c>
      <c r="AV91" s="5" t="s">
        <v>30</v>
      </c>
      <c r="AW91" s="5" t="s">
        <v>19</v>
      </c>
      <c r="AX91" s="5" t="s">
        <v>29</v>
      </c>
      <c r="AY91" s="66" t="s">
        <v>47</v>
      </c>
    </row>
    <row r="92" spans="2:65" s="5" customFormat="1" x14ac:dyDescent="0.2">
      <c r="B92" s="64"/>
      <c r="D92" s="65"/>
      <c r="E92" s="66"/>
      <c r="F92" s="67"/>
      <c r="H92" s="66"/>
      <c r="L92" s="64"/>
      <c r="M92" s="68"/>
      <c r="N92" s="69"/>
      <c r="O92" s="69"/>
      <c r="P92" s="69"/>
      <c r="Q92" s="69"/>
      <c r="R92" s="69"/>
      <c r="S92" s="69"/>
      <c r="T92" s="70"/>
      <c r="AT92" s="66" t="s">
        <v>54</v>
      </c>
      <c r="AU92" s="66" t="s">
        <v>52</v>
      </c>
      <c r="AV92" s="5" t="s">
        <v>30</v>
      </c>
      <c r="AW92" s="5" t="s">
        <v>19</v>
      </c>
      <c r="AX92" s="5" t="s">
        <v>29</v>
      </c>
      <c r="AY92" s="66" t="s">
        <v>47</v>
      </c>
    </row>
    <row r="93" spans="2:65" s="6" customFormat="1" x14ac:dyDescent="0.2">
      <c r="B93" s="71"/>
      <c r="D93" s="65"/>
      <c r="E93" s="72"/>
      <c r="F93" s="73"/>
      <c r="H93" s="74"/>
      <c r="L93" s="71"/>
      <c r="M93" s="75"/>
      <c r="N93" s="76"/>
      <c r="O93" s="76"/>
      <c r="P93" s="76"/>
      <c r="Q93" s="76"/>
      <c r="R93" s="76"/>
      <c r="S93" s="76"/>
      <c r="T93" s="77"/>
      <c r="AT93" s="72" t="s">
        <v>54</v>
      </c>
      <c r="AU93" s="72" t="s">
        <v>52</v>
      </c>
      <c r="AV93" s="6" t="s">
        <v>52</v>
      </c>
      <c r="AW93" s="6" t="s">
        <v>19</v>
      </c>
      <c r="AX93" s="6" t="s">
        <v>30</v>
      </c>
      <c r="AY93" s="72" t="s">
        <v>47</v>
      </c>
    </row>
    <row r="94" spans="2:65" s="1" customFormat="1" ht="24" customHeight="1" x14ac:dyDescent="0.2">
      <c r="B94" s="51"/>
      <c r="C94" s="52" t="s">
        <v>73</v>
      </c>
      <c r="D94" s="52" t="s">
        <v>48</v>
      </c>
      <c r="E94" s="53" t="s">
        <v>74</v>
      </c>
      <c r="F94" s="54" t="s">
        <v>75</v>
      </c>
      <c r="G94" s="55" t="s">
        <v>49</v>
      </c>
      <c r="H94" s="56">
        <v>1300</v>
      </c>
      <c r="I94" s="56"/>
      <c r="J94" s="56"/>
      <c r="K94" s="54" t="s">
        <v>50</v>
      </c>
      <c r="L94" s="15"/>
      <c r="M94" s="57" t="s">
        <v>0</v>
      </c>
      <c r="N94" s="58" t="s">
        <v>24</v>
      </c>
      <c r="O94" s="59">
        <v>9.1999999999999998E-2</v>
      </c>
      <c r="P94" s="59">
        <f>O94*H94</f>
        <v>119.6</v>
      </c>
      <c r="Q94" s="59">
        <v>0</v>
      </c>
      <c r="R94" s="59">
        <f>Q94*H94</f>
        <v>0</v>
      </c>
      <c r="S94" s="59">
        <v>0</v>
      </c>
      <c r="T94" s="60">
        <f>S94*H94</f>
        <v>0</v>
      </c>
      <c r="AR94" s="61" t="s">
        <v>71</v>
      </c>
      <c r="AT94" s="61" t="s">
        <v>48</v>
      </c>
      <c r="AU94" s="61" t="s">
        <v>52</v>
      </c>
      <c r="AY94" s="8" t="s">
        <v>47</v>
      </c>
      <c r="BE94" s="62">
        <f>IF(N94="základná",J94,0)</f>
        <v>0</v>
      </c>
      <c r="BF94" s="62">
        <f>IF(N94="znížená",J94,0)</f>
        <v>0</v>
      </c>
      <c r="BG94" s="62">
        <f>IF(N94="zákl. prenesená",J94,0)</f>
        <v>0</v>
      </c>
      <c r="BH94" s="62">
        <f>IF(N94="zníž. prenesená",J94,0)</f>
        <v>0</v>
      </c>
      <c r="BI94" s="62">
        <f>IF(N94="nulová",J94,0)</f>
        <v>0</v>
      </c>
      <c r="BJ94" s="8" t="s">
        <v>52</v>
      </c>
      <c r="BK94" s="63">
        <f>ROUND(I94*H94,3)</f>
        <v>0</v>
      </c>
      <c r="BL94" s="8" t="s">
        <v>71</v>
      </c>
      <c r="BM94" s="61" t="s">
        <v>76</v>
      </c>
    </row>
    <row r="95" spans="2:65" s="5" customFormat="1" x14ac:dyDescent="0.2">
      <c r="B95" s="64"/>
      <c r="D95" s="65" t="s">
        <v>54</v>
      </c>
      <c r="E95" s="66" t="s">
        <v>0</v>
      </c>
      <c r="F95" s="67" t="s">
        <v>77</v>
      </c>
      <c r="H95" s="66" t="s">
        <v>0</v>
      </c>
      <c r="L95" s="64"/>
      <c r="M95" s="68"/>
      <c r="N95" s="69"/>
      <c r="O95" s="69"/>
      <c r="P95" s="69"/>
      <c r="Q95" s="69"/>
      <c r="R95" s="69"/>
      <c r="S95" s="69"/>
      <c r="T95" s="70"/>
      <c r="AT95" s="66" t="s">
        <v>54</v>
      </c>
      <c r="AU95" s="66" t="s">
        <v>52</v>
      </c>
      <c r="AV95" s="5" t="s">
        <v>30</v>
      </c>
      <c r="AW95" s="5" t="s">
        <v>19</v>
      </c>
      <c r="AX95" s="5" t="s">
        <v>29</v>
      </c>
      <c r="AY95" s="66" t="s">
        <v>47</v>
      </c>
    </row>
    <row r="96" spans="2:65" s="5" customFormat="1" x14ac:dyDescent="0.2">
      <c r="B96" s="64"/>
      <c r="D96" s="65" t="s">
        <v>54</v>
      </c>
      <c r="E96" s="66" t="s">
        <v>0</v>
      </c>
      <c r="F96" s="67" t="s">
        <v>78</v>
      </c>
      <c r="H96" s="66" t="s">
        <v>0</v>
      </c>
      <c r="L96" s="64"/>
      <c r="M96" s="68"/>
      <c r="N96" s="69"/>
      <c r="O96" s="69"/>
      <c r="P96" s="69"/>
      <c r="Q96" s="69"/>
      <c r="R96" s="69"/>
      <c r="S96" s="69"/>
      <c r="T96" s="70"/>
      <c r="AT96" s="66" t="s">
        <v>54</v>
      </c>
      <c r="AU96" s="66" t="s">
        <v>52</v>
      </c>
      <c r="AV96" s="5" t="s">
        <v>30</v>
      </c>
      <c r="AW96" s="5" t="s">
        <v>19</v>
      </c>
      <c r="AX96" s="5" t="s">
        <v>29</v>
      </c>
      <c r="AY96" s="66" t="s">
        <v>47</v>
      </c>
    </row>
    <row r="97" spans="2:65" s="6" customFormat="1" x14ac:dyDescent="0.2">
      <c r="B97" s="71"/>
      <c r="D97" s="65" t="s">
        <v>54</v>
      </c>
      <c r="E97" s="72" t="s">
        <v>0</v>
      </c>
      <c r="F97" s="73" t="s">
        <v>79</v>
      </c>
      <c r="H97" s="74">
        <v>1300</v>
      </c>
      <c r="L97" s="71"/>
      <c r="M97" s="75"/>
      <c r="N97" s="76"/>
      <c r="O97" s="76"/>
      <c r="P97" s="76"/>
      <c r="Q97" s="76"/>
      <c r="R97" s="76"/>
      <c r="S97" s="76"/>
      <c r="T97" s="77"/>
      <c r="AT97" s="72" t="s">
        <v>54</v>
      </c>
      <c r="AU97" s="72" t="s">
        <v>52</v>
      </c>
      <c r="AV97" s="6" t="s">
        <v>52</v>
      </c>
      <c r="AW97" s="6" t="s">
        <v>19</v>
      </c>
      <c r="AX97" s="6" t="s">
        <v>30</v>
      </c>
      <c r="AY97" s="72" t="s">
        <v>47</v>
      </c>
    </row>
    <row r="98" spans="2:65" s="1" customFormat="1" ht="16.5" customHeight="1" x14ac:dyDescent="0.2">
      <c r="B98" s="51"/>
      <c r="C98" s="85" t="s">
        <v>80</v>
      </c>
      <c r="D98" s="85" t="s">
        <v>81</v>
      </c>
      <c r="E98" s="86" t="s">
        <v>82</v>
      </c>
      <c r="F98" s="87" t="s">
        <v>83</v>
      </c>
      <c r="G98" s="88" t="s">
        <v>49</v>
      </c>
      <c r="H98" s="89">
        <v>1326</v>
      </c>
      <c r="I98" s="89"/>
      <c r="J98" s="89"/>
      <c r="K98" s="87" t="s">
        <v>0</v>
      </c>
      <c r="L98" s="90"/>
      <c r="M98" s="91" t="s">
        <v>0</v>
      </c>
      <c r="N98" s="92" t="s">
        <v>24</v>
      </c>
      <c r="O98" s="59">
        <v>0</v>
      </c>
      <c r="P98" s="59">
        <f>O98*H98</f>
        <v>0</v>
      </c>
      <c r="Q98" s="59">
        <v>1.12E-2</v>
      </c>
      <c r="R98" s="59">
        <f>Q98*H98</f>
        <v>14.8512</v>
      </c>
      <c r="S98" s="59">
        <v>0</v>
      </c>
      <c r="T98" s="60">
        <f>S98*H98</f>
        <v>0</v>
      </c>
      <c r="AR98" s="61" t="s">
        <v>84</v>
      </c>
      <c r="AT98" s="61" t="s">
        <v>81</v>
      </c>
      <c r="AU98" s="61" t="s">
        <v>52</v>
      </c>
      <c r="AY98" s="8" t="s">
        <v>47</v>
      </c>
      <c r="BE98" s="62">
        <f>IF(N98="základná",J98,0)</f>
        <v>0</v>
      </c>
      <c r="BF98" s="62">
        <f>IF(N98="znížená",J98,0)</f>
        <v>0</v>
      </c>
      <c r="BG98" s="62">
        <f>IF(N98="zákl. prenesená",J98,0)</f>
        <v>0</v>
      </c>
      <c r="BH98" s="62">
        <f>IF(N98="zníž. prenesená",J98,0)</f>
        <v>0</v>
      </c>
      <c r="BI98" s="62">
        <f>IF(N98="nulová",J98,0)</f>
        <v>0</v>
      </c>
      <c r="BJ98" s="8" t="s">
        <v>52</v>
      </c>
      <c r="BK98" s="63">
        <f>ROUND(I98*H98,3)</f>
        <v>0</v>
      </c>
      <c r="BL98" s="8" t="s">
        <v>71</v>
      </c>
      <c r="BM98" s="61" t="s">
        <v>85</v>
      </c>
    </row>
    <row r="99" spans="2:65" s="6" customFormat="1" x14ac:dyDescent="0.2">
      <c r="B99" s="71"/>
      <c r="D99" s="65" t="s">
        <v>54</v>
      </c>
      <c r="F99" s="73" t="s">
        <v>86</v>
      </c>
      <c r="H99" s="74">
        <v>1326</v>
      </c>
      <c r="L99" s="71"/>
      <c r="M99" s="75"/>
      <c r="N99" s="76"/>
      <c r="O99" s="76"/>
      <c r="P99" s="76"/>
      <c r="Q99" s="76"/>
      <c r="R99" s="76"/>
      <c r="S99" s="76"/>
      <c r="T99" s="77"/>
      <c r="AT99" s="72" t="s">
        <v>54</v>
      </c>
      <c r="AU99" s="72" t="s">
        <v>52</v>
      </c>
      <c r="AV99" s="6" t="s">
        <v>52</v>
      </c>
      <c r="AW99" s="6" t="s">
        <v>1</v>
      </c>
      <c r="AX99" s="6" t="s">
        <v>30</v>
      </c>
      <c r="AY99" s="72" t="s">
        <v>47</v>
      </c>
    </row>
    <row r="100" spans="2:65" s="1" customFormat="1" ht="48" customHeight="1" x14ac:dyDescent="0.2">
      <c r="B100" s="51"/>
      <c r="C100" s="52" t="s">
        <v>87</v>
      </c>
      <c r="D100" s="52" t="s">
        <v>48</v>
      </c>
      <c r="E100" s="53" t="s">
        <v>88</v>
      </c>
      <c r="F100" s="54" t="s">
        <v>89</v>
      </c>
      <c r="G100" s="55" t="s">
        <v>49</v>
      </c>
      <c r="H100" s="56">
        <v>1300</v>
      </c>
      <c r="I100" s="56"/>
      <c r="J100" s="56"/>
      <c r="K100" s="54" t="s">
        <v>0</v>
      </c>
      <c r="L100" s="15"/>
      <c r="M100" s="57" t="s">
        <v>0</v>
      </c>
      <c r="N100" s="58" t="s">
        <v>24</v>
      </c>
      <c r="O100" s="59">
        <v>9.1999999999999998E-2</v>
      </c>
      <c r="P100" s="59">
        <f>O100*H100</f>
        <v>119.6</v>
      </c>
      <c r="Q100" s="59">
        <v>0</v>
      </c>
      <c r="R100" s="59">
        <f>Q100*H100</f>
        <v>0</v>
      </c>
      <c r="S100" s="59">
        <v>0</v>
      </c>
      <c r="T100" s="60">
        <f>S100*H100</f>
        <v>0</v>
      </c>
      <c r="AR100" s="61" t="s">
        <v>71</v>
      </c>
      <c r="AT100" s="61" t="s">
        <v>48</v>
      </c>
      <c r="AU100" s="61" t="s">
        <v>52</v>
      </c>
      <c r="AY100" s="8" t="s">
        <v>47</v>
      </c>
      <c r="BE100" s="62">
        <f>IF(N100="základná",J100,0)</f>
        <v>0</v>
      </c>
      <c r="BF100" s="62">
        <f>IF(N100="znížená",J100,0)</f>
        <v>0</v>
      </c>
      <c r="BG100" s="62">
        <f>IF(N100="zákl. prenesená",J100,0)</f>
        <v>0</v>
      </c>
      <c r="BH100" s="62">
        <f>IF(N100="zníž. prenesená",J100,0)</f>
        <v>0</v>
      </c>
      <c r="BI100" s="62">
        <f>IF(N100="nulová",J100,0)</f>
        <v>0</v>
      </c>
      <c r="BJ100" s="8" t="s">
        <v>52</v>
      </c>
      <c r="BK100" s="63">
        <f>ROUND(I100*H100,3)</f>
        <v>0</v>
      </c>
      <c r="BL100" s="8" t="s">
        <v>71</v>
      </c>
      <c r="BM100" s="61" t="s">
        <v>90</v>
      </c>
    </row>
    <row r="101" spans="2:65" s="5" customFormat="1" x14ac:dyDescent="0.2">
      <c r="B101" s="64"/>
      <c r="D101" s="65" t="s">
        <v>54</v>
      </c>
      <c r="E101" s="66" t="s">
        <v>0</v>
      </c>
      <c r="F101" s="67" t="s">
        <v>77</v>
      </c>
      <c r="H101" s="66" t="s">
        <v>0</v>
      </c>
      <c r="L101" s="64"/>
      <c r="M101" s="68"/>
      <c r="N101" s="69"/>
      <c r="O101" s="69"/>
      <c r="P101" s="69"/>
      <c r="Q101" s="69"/>
      <c r="R101" s="69"/>
      <c r="S101" s="69"/>
      <c r="T101" s="70"/>
      <c r="AT101" s="66" t="s">
        <v>54</v>
      </c>
      <c r="AU101" s="66" t="s">
        <v>52</v>
      </c>
      <c r="AV101" s="5" t="s">
        <v>30</v>
      </c>
      <c r="AW101" s="5" t="s">
        <v>19</v>
      </c>
      <c r="AX101" s="5" t="s">
        <v>29</v>
      </c>
      <c r="AY101" s="66" t="s">
        <v>47</v>
      </c>
    </row>
    <row r="102" spans="2:65" s="5" customFormat="1" x14ac:dyDescent="0.2">
      <c r="B102" s="64"/>
      <c r="D102" s="65" t="s">
        <v>54</v>
      </c>
      <c r="E102" s="66" t="s">
        <v>0</v>
      </c>
      <c r="F102" s="67" t="s">
        <v>78</v>
      </c>
      <c r="H102" s="66" t="s">
        <v>0</v>
      </c>
      <c r="L102" s="64"/>
      <c r="M102" s="68"/>
      <c r="N102" s="69"/>
      <c r="O102" s="69"/>
      <c r="P102" s="69"/>
      <c r="Q102" s="69"/>
      <c r="R102" s="69"/>
      <c r="S102" s="69"/>
      <c r="T102" s="70"/>
      <c r="AT102" s="66" t="s">
        <v>54</v>
      </c>
      <c r="AU102" s="66" t="s">
        <v>52</v>
      </c>
      <c r="AV102" s="5" t="s">
        <v>30</v>
      </c>
      <c r="AW102" s="5" t="s">
        <v>19</v>
      </c>
      <c r="AX102" s="5" t="s">
        <v>29</v>
      </c>
      <c r="AY102" s="66" t="s">
        <v>47</v>
      </c>
    </row>
    <row r="103" spans="2:65" s="6" customFormat="1" x14ac:dyDescent="0.2">
      <c r="B103" s="71"/>
      <c r="D103" s="65" t="s">
        <v>54</v>
      </c>
      <c r="E103" s="72" t="s">
        <v>0</v>
      </c>
      <c r="F103" s="73" t="s">
        <v>79</v>
      </c>
      <c r="H103" s="74">
        <v>1300</v>
      </c>
      <c r="L103" s="71"/>
      <c r="M103" s="75"/>
      <c r="N103" s="76"/>
      <c r="O103" s="76"/>
      <c r="P103" s="76"/>
      <c r="Q103" s="76"/>
      <c r="R103" s="76"/>
      <c r="S103" s="76"/>
      <c r="T103" s="77"/>
      <c r="AT103" s="72" t="s">
        <v>54</v>
      </c>
      <c r="AU103" s="72" t="s">
        <v>52</v>
      </c>
      <c r="AV103" s="6" t="s">
        <v>52</v>
      </c>
      <c r="AW103" s="6" t="s">
        <v>19</v>
      </c>
      <c r="AX103" s="6" t="s">
        <v>30</v>
      </c>
      <c r="AY103" s="72" t="s">
        <v>47</v>
      </c>
    </row>
    <row r="104" spans="2:65" s="1" customFormat="1" ht="48" customHeight="1" x14ac:dyDescent="0.2">
      <c r="B104" s="51"/>
      <c r="C104" s="52" t="s">
        <v>3</v>
      </c>
      <c r="D104" s="52" t="s">
        <v>48</v>
      </c>
      <c r="E104" s="53" t="s">
        <v>91</v>
      </c>
      <c r="F104" s="54" t="s">
        <v>92</v>
      </c>
      <c r="G104" s="55" t="s">
        <v>49</v>
      </c>
      <c r="H104" s="56">
        <v>650</v>
      </c>
      <c r="I104" s="56"/>
      <c r="J104" s="56"/>
      <c r="K104" s="54" t="s">
        <v>0</v>
      </c>
      <c r="L104" s="15"/>
      <c r="M104" s="57" t="s">
        <v>0</v>
      </c>
      <c r="N104" s="58" t="s">
        <v>24</v>
      </c>
      <c r="O104" s="59">
        <v>9.1999999999999998E-2</v>
      </c>
      <c r="P104" s="59">
        <f>O104*H104</f>
        <v>59.8</v>
      </c>
      <c r="Q104" s="59">
        <v>0</v>
      </c>
      <c r="R104" s="59">
        <f>Q104*H104</f>
        <v>0</v>
      </c>
      <c r="S104" s="59">
        <v>0</v>
      </c>
      <c r="T104" s="60">
        <f>S104*H104</f>
        <v>0</v>
      </c>
      <c r="AR104" s="61" t="s">
        <v>71</v>
      </c>
      <c r="AT104" s="61" t="s">
        <v>48</v>
      </c>
      <c r="AU104" s="61" t="s">
        <v>52</v>
      </c>
      <c r="AY104" s="8" t="s">
        <v>47</v>
      </c>
      <c r="BE104" s="62">
        <f>IF(N104="základná",J104,0)</f>
        <v>0</v>
      </c>
      <c r="BF104" s="62">
        <f>IF(N104="znížená",J104,0)</f>
        <v>0</v>
      </c>
      <c r="BG104" s="62">
        <f>IF(N104="zákl. prenesená",J104,0)</f>
        <v>0</v>
      </c>
      <c r="BH104" s="62">
        <f>IF(N104="zníž. prenesená",J104,0)</f>
        <v>0</v>
      </c>
      <c r="BI104" s="62">
        <f>IF(N104="nulová",J104,0)</f>
        <v>0</v>
      </c>
      <c r="BJ104" s="8" t="s">
        <v>52</v>
      </c>
      <c r="BK104" s="63">
        <f>ROUND(I104*H104,3)</f>
        <v>0</v>
      </c>
      <c r="BL104" s="8" t="s">
        <v>71</v>
      </c>
      <c r="BM104" s="61" t="s">
        <v>93</v>
      </c>
    </row>
    <row r="105" spans="2:65" s="5" customFormat="1" x14ac:dyDescent="0.2">
      <c r="B105" s="64"/>
      <c r="D105" s="65" t="s">
        <v>54</v>
      </c>
      <c r="E105" s="66" t="s">
        <v>0</v>
      </c>
      <c r="F105" s="67" t="s">
        <v>77</v>
      </c>
      <c r="H105" s="66" t="s">
        <v>0</v>
      </c>
      <c r="L105" s="64"/>
      <c r="M105" s="68"/>
      <c r="N105" s="69"/>
      <c r="O105" s="69"/>
      <c r="P105" s="69"/>
      <c r="Q105" s="69"/>
      <c r="R105" s="69"/>
      <c r="S105" s="69"/>
      <c r="T105" s="70"/>
      <c r="AT105" s="66" t="s">
        <v>54</v>
      </c>
      <c r="AU105" s="66" t="s">
        <v>52</v>
      </c>
      <c r="AV105" s="5" t="s">
        <v>30</v>
      </c>
      <c r="AW105" s="5" t="s">
        <v>19</v>
      </c>
      <c r="AX105" s="5" t="s">
        <v>29</v>
      </c>
      <c r="AY105" s="66" t="s">
        <v>47</v>
      </c>
    </row>
    <row r="106" spans="2:65" s="6" customFormat="1" x14ac:dyDescent="0.2">
      <c r="B106" s="71"/>
      <c r="D106" s="65" t="s">
        <v>54</v>
      </c>
      <c r="E106" s="72" t="s">
        <v>0</v>
      </c>
      <c r="F106" s="73" t="s">
        <v>94</v>
      </c>
      <c r="H106" s="74">
        <v>650</v>
      </c>
      <c r="L106" s="71"/>
      <c r="M106" s="75"/>
      <c r="N106" s="76"/>
      <c r="O106" s="76"/>
      <c r="P106" s="76"/>
      <c r="Q106" s="76"/>
      <c r="R106" s="76"/>
      <c r="S106" s="76"/>
      <c r="T106" s="77"/>
      <c r="AT106" s="72" t="s">
        <v>54</v>
      </c>
      <c r="AU106" s="72" t="s">
        <v>52</v>
      </c>
      <c r="AV106" s="6" t="s">
        <v>52</v>
      </c>
      <c r="AW106" s="6" t="s">
        <v>19</v>
      </c>
      <c r="AX106" s="6" t="s">
        <v>30</v>
      </c>
      <c r="AY106" s="72" t="s">
        <v>47</v>
      </c>
    </row>
    <row r="107" spans="2:65" s="1" customFormat="1" ht="24" customHeight="1" x14ac:dyDescent="0.2">
      <c r="B107" s="51"/>
      <c r="C107" s="52"/>
      <c r="D107" s="52"/>
      <c r="E107" s="53"/>
      <c r="F107" s="54"/>
      <c r="G107" s="55"/>
      <c r="H107" s="56"/>
      <c r="I107" s="56"/>
      <c r="J107" s="56"/>
      <c r="K107" s="54" t="s">
        <v>50</v>
      </c>
      <c r="L107" s="15"/>
      <c r="M107" s="57" t="s">
        <v>0</v>
      </c>
      <c r="N107" s="58" t="s">
        <v>24</v>
      </c>
      <c r="O107" s="59">
        <v>0.17</v>
      </c>
      <c r="P107" s="59">
        <f>O107*H107</f>
        <v>0</v>
      </c>
      <c r="Q107" s="59">
        <v>2.9999999999999997E-4</v>
      </c>
      <c r="R107" s="59">
        <f>Q107*H107</f>
        <v>0</v>
      </c>
      <c r="S107" s="59">
        <v>0</v>
      </c>
      <c r="T107" s="60">
        <f>S107*H107</f>
        <v>0</v>
      </c>
      <c r="AR107" s="61" t="s">
        <v>71</v>
      </c>
      <c r="AT107" s="61" t="s">
        <v>48</v>
      </c>
      <c r="AU107" s="61" t="s">
        <v>52</v>
      </c>
      <c r="AY107" s="8" t="s">
        <v>47</v>
      </c>
      <c r="BE107" s="62">
        <f>IF(N107="základná",J107,0)</f>
        <v>0</v>
      </c>
      <c r="BF107" s="62">
        <f>IF(N107="znížená",J107,0)</f>
        <v>0</v>
      </c>
      <c r="BG107" s="62">
        <f>IF(N107="zákl. prenesená",J107,0)</f>
        <v>0</v>
      </c>
      <c r="BH107" s="62">
        <f>IF(N107="zníž. prenesená",J107,0)</f>
        <v>0</v>
      </c>
      <c r="BI107" s="62">
        <f>IF(N107="nulová",J107,0)</f>
        <v>0</v>
      </c>
      <c r="BJ107" s="8" t="s">
        <v>52</v>
      </c>
      <c r="BK107" s="63">
        <f>ROUND(I107*H107,3)</f>
        <v>0</v>
      </c>
      <c r="BL107" s="8" t="s">
        <v>71</v>
      </c>
      <c r="BM107" s="61" t="s">
        <v>95</v>
      </c>
    </row>
    <row r="108" spans="2:65" s="5" customFormat="1" x14ac:dyDescent="0.2">
      <c r="B108" s="64"/>
      <c r="D108" s="65"/>
      <c r="E108" s="66"/>
      <c r="F108" s="67"/>
      <c r="H108" s="66"/>
      <c r="L108" s="64"/>
      <c r="M108" s="68"/>
      <c r="N108" s="69"/>
      <c r="O108" s="69"/>
      <c r="P108" s="69"/>
      <c r="Q108" s="69"/>
      <c r="R108" s="69"/>
      <c r="S108" s="69"/>
      <c r="T108" s="70"/>
      <c r="AT108" s="66" t="s">
        <v>54</v>
      </c>
      <c r="AU108" s="66" t="s">
        <v>52</v>
      </c>
      <c r="AV108" s="5" t="s">
        <v>30</v>
      </c>
      <c r="AW108" s="5" t="s">
        <v>19</v>
      </c>
      <c r="AX108" s="5" t="s">
        <v>29</v>
      </c>
      <c r="AY108" s="66" t="s">
        <v>47</v>
      </c>
    </row>
    <row r="109" spans="2:65" s="5" customFormat="1" x14ac:dyDescent="0.2">
      <c r="B109" s="64"/>
      <c r="D109" s="65"/>
      <c r="E109" s="66"/>
      <c r="F109" s="67"/>
      <c r="H109" s="66"/>
      <c r="L109" s="64"/>
      <c r="M109" s="68"/>
      <c r="N109" s="69"/>
      <c r="O109" s="69"/>
      <c r="P109" s="69"/>
      <c r="Q109" s="69"/>
      <c r="R109" s="69"/>
      <c r="S109" s="69"/>
      <c r="T109" s="70"/>
      <c r="AT109" s="66" t="s">
        <v>54</v>
      </c>
      <c r="AU109" s="66" t="s">
        <v>52</v>
      </c>
      <c r="AV109" s="5" t="s">
        <v>30</v>
      </c>
      <c r="AW109" s="5" t="s">
        <v>19</v>
      </c>
      <c r="AX109" s="5" t="s">
        <v>29</v>
      </c>
      <c r="AY109" s="66" t="s">
        <v>47</v>
      </c>
    </row>
    <row r="110" spans="2:65" s="6" customFormat="1" x14ac:dyDescent="0.2">
      <c r="B110" s="71"/>
      <c r="D110" s="65"/>
      <c r="E110" s="72"/>
      <c r="F110" s="73"/>
      <c r="H110" s="74"/>
      <c r="L110" s="71"/>
      <c r="M110" s="75"/>
      <c r="N110" s="76"/>
      <c r="O110" s="76"/>
      <c r="P110" s="76"/>
      <c r="Q110" s="76"/>
      <c r="R110" s="76"/>
      <c r="S110" s="76"/>
      <c r="T110" s="77"/>
      <c r="AT110" s="72" t="s">
        <v>54</v>
      </c>
      <c r="AU110" s="72" t="s">
        <v>52</v>
      </c>
      <c r="AV110" s="6" t="s">
        <v>52</v>
      </c>
      <c r="AW110" s="6" t="s">
        <v>19</v>
      </c>
      <c r="AX110" s="6" t="s">
        <v>30</v>
      </c>
      <c r="AY110" s="72" t="s">
        <v>47</v>
      </c>
    </row>
    <row r="111" spans="2:65" s="1" customFormat="1" ht="36" customHeight="1" x14ac:dyDescent="0.2">
      <c r="B111" s="51"/>
      <c r="C111" s="85"/>
      <c r="D111" s="85"/>
      <c r="E111" s="86"/>
      <c r="F111" s="87"/>
      <c r="G111" s="88"/>
      <c r="H111" s="89"/>
      <c r="I111" s="89"/>
      <c r="J111" s="89"/>
      <c r="K111" s="87" t="s">
        <v>50</v>
      </c>
      <c r="L111" s="90"/>
      <c r="M111" s="91" t="s">
        <v>0</v>
      </c>
      <c r="N111" s="92" t="s">
        <v>24</v>
      </c>
      <c r="O111" s="59">
        <v>0</v>
      </c>
      <c r="P111" s="59">
        <f>O111*H111</f>
        <v>0</v>
      </c>
      <c r="Q111" s="59">
        <v>4.7999999999999996E-3</v>
      </c>
      <c r="R111" s="59">
        <f>Q111*H111</f>
        <v>0</v>
      </c>
      <c r="S111" s="59">
        <v>0</v>
      </c>
      <c r="T111" s="60">
        <f>S111*H111</f>
        <v>0</v>
      </c>
      <c r="AR111" s="61" t="s">
        <v>84</v>
      </c>
      <c r="AT111" s="61" t="s">
        <v>81</v>
      </c>
      <c r="AU111" s="61" t="s">
        <v>52</v>
      </c>
      <c r="AY111" s="8" t="s">
        <v>47</v>
      </c>
      <c r="BE111" s="62">
        <f>IF(N111="základná",J111,0)</f>
        <v>0</v>
      </c>
      <c r="BF111" s="62">
        <f>IF(N111="znížená",J111,0)</f>
        <v>0</v>
      </c>
      <c r="BG111" s="62">
        <f>IF(N111="zákl. prenesená",J111,0)</f>
        <v>0</v>
      </c>
      <c r="BH111" s="62">
        <f>IF(N111="zníž. prenesená",J111,0)</f>
        <v>0</v>
      </c>
      <c r="BI111" s="62">
        <f>IF(N111="nulová",J111,0)</f>
        <v>0</v>
      </c>
      <c r="BJ111" s="8" t="s">
        <v>52</v>
      </c>
      <c r="BK111" s="63">
        <f>ROUND(I111*H111,3)</f>
        <v>0</v>
      </c>
      <c r="BL111" s="8" t="s">
        <v>71</v>
      </c>
      <c r="BM111" s="61" t="s">
        <v>96</v>
      </c>
    </row>
    <row r="112" spans="2:65" s="6" customFormat="1" x14ac:dyDescent="0.2">
      <c r="B112" s="71"/>
      <c r="D112" s="65"/>
      <c r="F112" s="73"/>
      <c r="H112" s="74"/>
      <c r="L112" s="71"/>
      <c r="M112" s="75"/>
      <c r="N112" s="76"/>
      <c r="O112" s="76"/>
      <c r="P112" s="76"/>
      <c r="Q112" s="76"/>
      <c r="R112" s="76"/>
      <c r="S112" s="76"/>
      <c r="T112" s="77"/>
      <c r="AT112" s="72" t="s">
        <v>54</v>
      </c>
      <c r="AU112" s="72" t="s">
        <v>52</v>
      </c>
      <c r="AV112" s="6" t="s">
        <v>52</v>
      </c>
      <c r="AW112" s="6" t="s">
        <v>1</v>
      </c>
      <c r="AX112" s="6" t="s">
        <v>30</v>
      </c>
      <c r="AY112" s="72" t="s">
        <v>47</v>
      </c>
    </row>
    <row r="113" spans="2:65" s="1" customFormat="1" ht="24" customHeight="1" x14ac:dyDescent="0.2">
      <c r="B113" s="51"/>
      <c r="C113" s="52"/>
      <c r="D113" s="52"/>
      <c r="E113" s="53"/>
      <c r="F113" s="54"/>
      <c r="G113" s="55"/>
      <c r="H113" s="56"/>
      <c r="I113" s="56"/>
      <c r="J113" s="56"/>
      <c r="K113" s="54" t="s">
        <v>0</v>
      </c>
      <c r="L113" s="15"/>
      <c r="M113" s="57" t="s">
        <v>0</v>
      </c>
      <c r="N113" s="58" t="s">
        <v>24</v>
      </c>
      <c r="O113" s="59">
        <v>0.23125299999999999</v>
      </c>
      <c r="P113" s="59">
        <f>O113*H113</f>
        <v>0</v>
      </c>
      <c r="Q113" s="59">
        <v>5.0000000000000001E-3</v>
      </c>
      <c r="R113" s="59">
        <f>Q113*H113</f>
        <v>0</v>
      </c>
      <c r="S113" s="59">
        <v>0</v>
      </c>
      <c r="T113" s="60">
        <f>S113*H113</f>
        <v>0</v>
      </c>
      <c r="AR113" s="61" t="s">
        <v>71</v>
      </c>
      <c r="AT113" s="61" t="s">
        <v>48</v>
      </c>
      <c r="AU113" s="61" t="s">
        <v>52</v>
      </c>
      <c r="AY113" s="8" t="s">
        <v>47</v>
      </c>
      <c r="BE113" s="62">
        <f>IF(N113="základná",J113,0)</f>
        <v>0</v>
      </c>
      <c r="BF113" s="62">
        <f>IF(N113="znížená",J113,0)</f>
        <v>0</v>
      </c>
      <c r="BG113" s="62">
        <f>IF(N113="zákl. prenesená",J113,0)</f>
        <v>0</v>
      </c>
      <c r="BH113" s="62">
        <f>IF(N113="zníž. prenesená",J113,0)</f>
        <v>0</v>
      </c>
      <c r="BI113" s="62">
        <f>IF(N113="nulová",J113,0)</f>
        <v>0</v>
      </c>
      <c r="BJ113" s="8" t="s">
        <v>52</v>
      </c>
      <c r="BK113" s="63">
        <f>ROUND(I113*H113,3)</f>
        <v>0</v>
      </c>
      <c r="BL113" s="8" t="s">
        <v>71</v>
      </c>
      <c r="BM113" s="61" t="s">
        <v>97</v>
      </c>
    </row>
    <row r="114" spans="2:65" s="5" customFormat="1" x14ac:dyDescent="0.2">
      <c r="B114" s="64"/>
      <c r="D114" s="65"/>
      <c r="E114" s="66"/>
      <c r="F114" s="67"/>
      <c r="H114" s="66"/>
      <c r="L114" s="64"/>
      <c r="M114" s="68"/>
      <c r="N114" s="69"/>
      <c r="O114" s="69"/>
      <c r="P114" s="69"/>
      <c r="Q114" s="69"/>
      <c r="R114" s="69"/>
      <c r="S114" s="69"/>
      <c r="T114" s="70"/>
      <c r="AT114" s="66" t="s">
        <v>54</v>
      </c>
      <c r="AU114" s="66" t="s">
        <v>52</v>
      </c>
      <c r="AV114" s="5" t="s">
        <v>30</v>
      </c>
      <c r="AW114" s="5" t="s">
        <v>19</v>
      </c>
      <c r="AX114" s="5" t="s">
        <v>29</v>
      </c>
      <c r="AY114" s="66" t="s">
        <v>47</v>
      </c>
    </row>
    <row r="115" spans="2:65" s="6" customFormat="1" x14ac:dyDescent="0.2">
      <c r="B115" s="71"/>
      <c r="D115" s="65"/>
      <c r="E115" s="72"/>
      <c r="F115" s="73"/>
      <c r="H115" s="74"/>
      <c r="L115" s="71"/>
      <c r="M115" s="75"/>
      <c r="N115" s="76"/>
      <c r="O115" s="76"/>
      <c r="P115" s="76"/>
      <c r="Q115" s="76"/>
      <c r="R115" s="76"/>
      <c r="S115" s="76"/>
      <c r="T115" s="77"/>
      <c r="AT115" s="72" t="s">
        <v>54</v>
      </c>
      <c r="AU115" s="72" t="s">
        <v>52</v>
      </c>
      <c r="AV115" s="6" t="s">
        <v>52</v>
      </c>
      <c r="AW115" s="6" t="s">
        <v>19</v>
      </c>
      <c r="AX115" s="6" t="s">
        <v>30</v>
      </c>
      <c r="AY115" s="72" t="s">
        <v>47</v>
      </c>
    </row>
    <row r="116" spans="2:65" s="1" customFormat="1" ht="36" customHeight="1" x14ac:dyDescent="0.2">
      <c r="B116" s="51"/>
      <c r="C116" s="85"/>
      <c r="D116" s="85"/>
      <c r="E116" s="86"/>
      <c r="F116" s="87"/>
      <c r="G116" s="88"/>
      <c r="H116" s="89"/>
      <c r="I116" s="89"/>
      <c r="J116" s="89"/>
      <c r="K116" s="87" t="s">
        <v>50</v>
      </c>
      <c r="L116" s="90"/>
      <c r="M116" s="91" t="s">
        <v>0</v>
      </c>
      <c r="N116" s="92" t="s">
        <v>24</v>
      </c>
      <c r="O116" s="59">
        <v>0</v>
      </c>
      <c r="P116" s="59">
        <f>O116*H116</f>
        <v>0</v>
      </c>
      <c r="Q116" s="59">
        <v>5.0000000000000001E-3</v>
      </c>
      <c r="R116" s="59">
        <f>Q116*H116</f>
        <v>0</v>
      </c>
      <c r="S116" s="59">
        <v>0</v>
      </c>
      <c r="T116" s="60">
        <f>S116*H116</f>
        <v>0</v>
      </c>
      <c r="AR116" s="61" t="s">
        <v>84</v>
      </c>
      <c r="AT116" s="61" t="s">
        <v>81</v>
      </c>
      <c r="AU116" s="61" t="s">
        <v>52</v>
      </c>
      <c r="AY116" s="8" t="s">
        <v>47</v>
      </c>
      <c r="BE116" s="62">
        <f>IF(N116="základná",J116,0)</f>
        <v>0</v>
      </c>
      <c r="BF116" s="62">
        <f>IF(N116="znížená",J116,0)</f>
        <v>0</v>
      </c>
      <c r="BG116" s="62">
        <f>IF(N116="zákl. prenesená",J116,0)</f>
        <v>0</v>
      </c>
      <c r="BH116" s="62">
        <f>IF(N116="zníž. prenesená",J116,0)</f>
        <v>0</v>
      </c>
      <c r="BI116" s="62">
        <f>IF(N116="nulová",J116,0)</f>
        <v>0</v>
      </c>
      <c r="BJ116" s="8" t="s">
        <v>52</v>
      </c>
      <c r="BK116" s="63">
        <f>ROUND(I116*H116,3)</f>
        <v>0</v>
      </c>
      <c r="BL116" s="8" t="s">
        <v>71</v>
      </c>
      <c r="BM116" s="61" t="s">
        <v>98</v>
      </c>
    </row>
    <row r="117" spans="2:65" s="6" customFormat="1" x14ac:dyDescent="0.2">
      <c r="B117" s="71"/>
      <c r="D117" s="65"/>
      <c r="F117" s="73"/>
      <c r="H117" s="74"/>
      <c r="L117" s="71"/>
      <c r="M117" s="75"/>
      <c r="N117" s="76"/>
      <c r="O117" s="76"/>
      <c r="P117" s="76"/>
      <c r="Q117" s="76"/>
      <c r="R117" s="76"/>
      <c r="S117" s="76"/>
      <c r="T117" s="77"/>
      <c r="AT117" s="72" t="s">
        <v>54</v>
      </c>
      <c r="AU117" s="72" t="s">
        <v>52</v>
      </c>
      <c r="AV117" s="6" t="s">
        <v>52</v>
      </c>
      <c r="AW117" s="6" t="s">
        <v>1</v>
      </c>
      <c r="AX117" s="6" t="s">
        <v>30</v>
      </c>
      <c r="AY117" s="72" t="s">
        <v>47</v>
      </c>
    </row>
    <row r="118" spans="2:65" s="1" customFormat="1" ht="24" customHeight="1" x14ac:dyDescent="0.2">
      <c r="B118" s="51"/>
      <c r="C118" s="52"/>
      <c r="D118" s="52"/>
      <c r="E118" s="53"/>
      <c r="F118" s="54"/>
      <c r="G118" s="55"/>
      <c r="H118" s="56"/>
      <c r="I118" s="56"/>
      <c r="J118" s="56"/>
      <c r="K118" s="54" t="s">
        <v>50</v>
      </c>
      <c r="L118" s="15"/>
      <c r="M118" s="57" t="s">
        <v>0</v>
      </c>
      <c r="N118" s="58" t="s">
        <v>24</v>
      </c>
      <c r="O118" s="59">
        <v>0</v>
      </c>
      <c r="P118" s="59">
        <f>O118*H118</f>
        <v>0</v>
      </c>
      <c r="Q118" s="59">
        <v>0</v>
      </c>
      <c r="R118" s="59">
        <f>Q118*H118</f>
        <v>0</v>
      </c>
      <c r="S118" s="59">
        <v>0</v>
      </c>
      <c r="T118" s="60">
        <f>S118*H118</f>
        <v>0</v>
      </c>
      <c r="AR118" s="61" t="s">
        <v>71</v>
      </c>
      <c r="AT118" s="61" t="s">
        <v>48</v>
      </c>
      <c r="AU118" s="61" t="s">
        <v>52</v>
      </c>
      <c r="AY118" s="8" t="s">
        <v>47</v>
      </c>
      <c r="BE118" s="62">
        <f>IF(N118="základná",J118,0)</f>
        <v>0</v>
      </c>
      <c r="BF118" s="62">
        <f>IF(N118="znížená",J118,0)</f>
        <v>0</v>
      </c>
      <c r="BG118" s="62">
        <f>IF(N118="zákl. prenesená",J118,0)</f>
        <v>0</v>
      </c>
      <c r="BH118" s="62">
        <f>IF(N118="zníž. prenesená",J118,0)</f>
        <v>0</v>
      </c>
      <c r="BI118" s="62">
        <f>IF(N118="nulová",J118,0)</f>
        <v>0</v>
      </c>
      <c r="BJ118" s="8" t="s">
        <v>52</v>
      </c>
      <c r="BK118" s="63">
        <f>ROUND(I118*H118,3)</f>
        <v>0</v>
      </c>
      <c r="BL118" s="8" t="s">
        <v>71</v>
      </c>
      <c r="BM118" s="61" t="s">
        <v>99</v>
      </c>
    </row>
    <row r="119" spans="2:65" s="4" customFormat="1" ht="22.9" customHeight="1" x14ac:dyDescent="0.2">
      <c r="B119" s="39"/>
      <c r="D119" s="40"/>
      <c r="E119" s="49"/>
      <c r="F119" s="49"/>
      <c r="J119" s="50"/>
      <c r="L119" s="39"/>
      <c r="M119" s="43"/>
      <c r="N119" s="44"/>
      <c r="O119" s="44"/>
      <c r="P119" s="45">
        <f>SUM(P120:P122)</f>
        <v>0</v>
      </c>
      <c r="Q119" s="44"/>
      <c r="R119" s="45">
        <f>SUM(R120:R122)</f>
        <v>0</v>
      </c>
      <c r="S119" s="44"/>
      <c r="T119" s="46">
        <f>SUM(T120:T122)</f>
        <v>0</v>
      </c>
      <c r="AR119" s="40" t="s">
        <v>52</v>
      </c>
      <c r="AT119" s="47" t="s">
        <v>28</v>
      </c>
      <c r="AU119" s="47" t="s">
        <v>30</v>
      </c>
      <c r="AY119" s="40" t="s">
        <v>47</v>
      </c>
      <c r="BK119" s="48">
        <f>SUM(BK120:BK122)</f>
        <v>0</v>
      </c>
    </row>
    <row r="120" spans="2:65" s="1" customFormat="1" ht="24" customHeight="1" x14ac:dyDescent="0.2">
      <c r="B120" s="51"/>
      <c r="C120" s="52"/>
      <c r="D120" s="52"/>
      <c r="E120" s="53"/>
      <c r="F120" s="54"/>
      <c r="G120" s="55"/>
      <c r="H120" s="56"/>
      <c r="I120" s="56"/>
      <c r="J120" s="56"/>
      <c r="K120" s="54" t="s">
        <v>50</v>
      </c>
      <c r="L120" s="15"/>
      <c r="M120" s="57" t="s">
        <v>0</v>
      </c>
      <c r="N120" s="58" t="s">
        <v>24</v>
      </c>
      <c r="O120" s="59">
        <v>0.45795000000000002</v>
      </c>
      <c r="P120" s="59">
        <f>O120*H120</f>
        <v>0</v>
      </c>
      <c r="Q120" s="59">
        <v>2.2499999999999998E-3</v>
      </c>
      <c r="R120" s="59">
        <f>Q120*H120</f>
        <v>0</v>
      </c>
      <c r="S120" s="59">
        <v>0</v>
      </c>
      <c r="T120" s="60">
        <f>S120*H120</f>
        <v>0</v>
      </c>
      <c r="AR120" s="61" t="s">
        <v>71</v>
      </c>
      <c r="AT120" s="61" t="s">
        <v>48</v>
      </c>
      <c r="AU120" s="61" t="s">
        <v>52</v>
      </c>
      <c r="AY120" s="8" t="s">
        <v>47</v>
      </c>
      <c r="BE120" s="62">
        <f>IF(N120="základná",J120,0)</f>
        <v>0</v>
      </c>
      <c r="BF120" s="62">
        <f>IF(N120="znížená",J120,0)</f>
        <v>0</v>
      </c>
      <c r="BG120" s="62">
        <f>IF(N120="zákl. prenesená",J120,0)</f>
        <v>0</v>
      </c>
      <c r="BH120" s="62">
        <f>IF(N120="zníž. prenesená",J120,0)</f>
        <v>0</v>
      </c>
      <c r="BI120" s="62">
        <f>IF(N120="nulová",J120,0)</f>
        <v>0</v>
      </c>
      <c r="BJ120" s="8" t="s">
        <v>52</v>
      </c>
      <c r="BK120" s="63">
        <f>ROUND(I120*H120,3)</f>
        <v>0</v>
      </c>
      <c r="BL120" s="8" t="s">
        <v>71</v>
      </c>
      <c r="BM120" s="61" t="s">
        <v>100</v>
      </c>
    </row>
    <row r="121" spans="2:65" s="6" customFormat="1" x14ac:dyDescent="0.2">
      <c r="B121" s="71"/>
      <c r="D121" s="65"/>
      <c r="E121" s="72"/>
      <c r="F121" s="73"/>
      <c r="H121" s="74"/>
      <c r="L121" s="71"/>
      <c r="M121" s="75"/>
      <c r="N121" s="76"/>
      <c r="O121" s="76"/>
      <c r="P121" s="76"/>
      <c r="Q121" s="76"/>
      <c r="R121" s="76"/>
      <c r="S121" s="76"/>
      <c r="T121" s="77"/>
      <c r="AT121" s="72" t="s">
        <v>54</v>
      </c>
      <c r="AU121" s="72" t="s">
        <v>52</v>
      </c>
      <c r="AV121" s="6" t="s">
        <v>52</v>
      </c>
      <c r="AW121" s="6" t="s">
        <v>19</v>
      </c>
      <c r="AX121" s="6" t="s">
        <v>30</v>
      </c>
      <c r="AY121" s="72" t="s">
        <v>47</v>
      </c>
    </row>
    <row r="122" spans="2:65" s="1" customFormat="1" ht="24" customHeight="1" x14ac:dyDescent="0.2">
      <c r="B122" s="51"/>
      <c r="C122" s="52"/>
      <c r="D122" s="52"/>
      <c r="E122" s="53"/>
      <c r="F122" s="54"/>
      <c r="G122" s="55"/>
      <c r="H122" s="56"/>
      <c r="I122" s="56"/>
      <c r="J122" s="56"/>
      <c r="K122" s="54" t="s">
        <v>50</v>
      </c>
      <c r="L122" s="15"/>
      <c r="M122" s="57" t="s">
        <v>0</v>
      </c>
      <c r="N122" s="58" t="s">
        <v>24</v>
      </c>
      <c r="O122" s="59">
        <v>0</v>
      </c>
      <c r="P122" s="59">
        <f>O122*H122</f>
        <v>0</v>
      </c>
      <c r="Q122" s="59">
        <v>0</v>
      </c>
      <c r="R122" s="59">
        <f>Q122*H122</f>
        <v>0</v>
      </c>
      <c r="S122" s="59">
        <v>0</v>
      </c>
      <c r="T122" s="60">
        <f>S122*H122</f>
        <v>0</v>
      </c>
      <c r="AR122" s="61" t="s">
        <v>71</v>
      </c>
      <c r="AT122" s="61" t="s">
        <v>48</v>
      </c>
      <c r="AU122" s="61" t="s">
        <v>52</v>
      </c>
      <c r="AY122" s="8" t="s">
        <v>47</v>
      </c>
      <c r="BE122" s="62">
        <f>IF(N122="základná",J122,0)</f>
        <v>0</v>
      </c>
      <c r="BF122" s="62">
        <f>IF(N122="znížená",J122,0)</f>
        <v>0</v>
      </c>
      <c r="BG122" s="62">
        <f>IF(N122="zákl. prenesená",J122,0)</f>
        <v>0</v>
      </c>
      <c r="BH122" s="62">
        <f>IF(N122="zníž. prenesená",J122,0)</f>
        <v>0</v>
      </c>
      <c r="BI122" s="62">
        <f>IF(N122="nulová",J122,0)</f>
        <v>0</v>
      </c>
      <c r="BJ122" s="8" t="s">
        <v>52</v>
      </c>
      <c r="BK122" s="63">
        <f>ROUND(I122*H122,3)</f>
        <v>0</v>
      </c>
      <c r="BL122" s="8" t="s">
        <v>71</v>
      </c>
      <c r="BM122" s="61" t="s">
        <v>101</v>
      </c>
    </row>
    <row r="123" spans="2:65" s="4" customFormat="1" ht="22.9" customHeight="1" x14ac:dyDescent="0.2">
      <c r="B123" s="39"/>
      <c r="D123" s="40"/>
      <c r="E123" s="49"/>
      <c r="F123" s="49"/>
      <c r="J123" s="50"/>
      <c r="L123" s="39"/>
      <c r="M123" s="43"/>
      <c r="N123" s="44"/>
      <c r="O123" s="44"/>
      <c r="P123" s="45">
        <f>SUM(P124:P136)</f>
        <v>0</v>
      </c>
      <c r="Q123" s="44"/>
      <c r="R123" s="45">
        <f>SUM(R124:R136)</f>
        <v>0</v>
      </c>
      <c r="S123" s="44"/>
      <c r="T123" s="46">
        <f>SUM(T124:T136)</f>
        <v>0</v>
      </c>
      <c r="AR123" s="40" t="s">
        <v>52</v>
      </c>
      <c r="AT123" s="47" t="s">
        <v>28</v>
      </c>
      <c r="AU123" s="47" t="s">
        <v>30</v>
      </c>
      <c r="AY123" s="40" t="s">
        <v>47</v>
      </c>
      <c r="BK123" s="48">
        <f>SUM(BK124:BK136)</f>
        <v>0</v>
      </c>
    </row>
    <row r="124" spans="2:65" s="1" customFormat="1" ht="24" customHeight="1" x14ac:dyDescent="0.2">
      <c r="B124" s="51"/>
      <c r="C124" s="52"/>
      <c r="D124" s="52"/>
      <c r="E124" s="53"/>
      <c r="F124" s="54"/>
      <c r="G124" s="55"/>
      <c r="H124" s="56"/>
      <c r="I124" s="56"/>
      <c r="J124" s="56"/>
      <c r="K124" s="54" t="s">
        <v>50</v>
      </c>
      <c r="L124" s="15"/>
      <c r="M124" s="57" t="s">
        <v>0</v>
      </c>
      <c r="N124" s="58" t="s">
        <v>24</v>
      </c>
      <c r="O124" s="59">
        <v>0.60467000000000004</v>
      </c>
      <c r="P124" s="59">
        <f>O124*H124</f>
        <v>0</v>
      </c>
      <c r="Q124" s="59">
        <v>2.1000000000000001E-4</v>
      </c>
      <c r="R124" s="59">
        <f>Q124*H124</f>
        <v>0</v>
      </c>
      <c r="S124" s="59">
        <v>0</v>
      </c>
      <c r="T124" s="60">
        <f>S124*H124</f>
        <v>0</v>
      </c>
      <c r="AR124" s="61" t="s">
        <v>71</v>
      </c>
      <c r="AT124" s="61" t="s">
        <v>48</v>
      </c>
      <c r="AU124" s="61" t="s">
        <v>52</v>
      </c>
      <c r="AY124" s="8" t="s">
        <v>47</v>
      </c>
      <c r="BE124" s="62">
        <f>IF(N124="základná",J124,0)</f>
        <v>0</v>
      </c>
      <c r="BF124" s="62">
        <f>IF(N124="znížená",J124,0)</f>
        <v>0</v>
      </c>
      <c r="BG124" s="62">
        <f>IF(N124="zákl. prenesená",J124,0)</f>
        <v>0</v>
      </c>
      <c r="BH124" s="62">
        <f>IF(N124="zníž. prenesená",J124,0)</f>
        <v>0</v>
      </c>
      <c r="BI124" s="62">
        <f>IF(N124="nulová",J124,0)</f>
        <v>0</v>
      </c>
      <c r="BJ124" s="8" t="s">
        <v>52</v>
      </c>
      <c r="BK124" s="63">
        <f>ROUND(I124*H124,3)</f>
        <v>0</v>
      </c>
      <c r="BL124" s="8" t="s">
        <v>71</v>
      </c>
      <c r="BM124" s="61" t="s">
        <v>102</v>
      </c>
    </row>
    <row r="125" spans="2:65" s="5" customFormat="1" x14ac:dyDescent="0.2">
      <c r="B125" s="64"/>
      <c r="D125" s="65"/>
      <c r="E125" s="66"/>
      <c r="F125" s="67"/>
      <c r="H125" s="66"/>
      <c r="L125" s="64"/>
      <c r="M125" s="68"/>
      <c r="N125" s="69"/>
      <c r="O125" s="69"/>
      <c r="P125" s="69"/>
      <c r="Q125" s="69"/>
      <c r="R125" s="69"/>
      <c r="S125" s="69"/>
      <c r="T125" s="70"/>
      <c r="AT125" s="66" t="s">
        <v>54</v>
      </c>
      <c r="AU125" s="66" t="s">
        <v>52</v>
      </c>
      <c r="AV125" s="5" t="s">
        <v>30</v>
      </c>
      <c r="AW125" s="5" t="s">
        <v>19</v>
      </c>
      <c r="AX125" s="5" t="s">
        <v>29</v>
      </c>
      <c r="AY125" s="66" t="s">
        <v>47</v>
      </c>
    </row>
    <row r="126" spans="2:65" s="6" customFormat="1" x14ac:dyDescent="0.2">
      <c r="B126" s="71"/>
      <c r="D126" s="65"/>
      <c r="E126" s="72"/>
      <c r="F126" s="73"/>
      <c r="H126" s="74"/>
      <c r="L126" s="71"/>
      <c r="M126" s="75"/>
      <c r="N126" s="76"/>
      <c r="O126" s="76"/>
      <c r="P126" s="76"/>
      <c r="Q126" s="76"/>
      <c r="R126" s="76"/>
      <c r="S126" s="76"/>
      <c r="T126" s="77"/>
      <c r="AT126" s="72" t="s">
        <v>54</v>
      </c>
      <c r="AU126" s="72" t="s">
        <v>52</v>
      </c>
      <c r="AV126" s="6" t="s">
        <v>52</v>
      </c>
      <c r="AW126" s="6" t="s">
        <v>19</v>
      </c>
      <c r="AX126" s="6" t="s">
        <v>29</v>
      </c>
      <c r="AY126" s="72" t="s">
        <v>47</v>
      </c>
    </row>
    <row r="127" spans="2:65" s="6" customFormat="1" x14ac:dyDescent="0.2">
      <c r="B127" s="71"/>
      <c r="D127" s="65"/>
      <c r="E127" s="72"/>
      <c r="F127" s="73"/>
      <c r="H127" s="74"/>
      <c r="L127" s="71"/>
      <c r="M127" s="75"/>
      <c r="N127" s="76"/>
      <c r="O127" s="76"/>
      <c r="P127" s="76"/>
      <c r="Q127" s="76"/>
      <c r="R127" s="76"/>
      <c r="S127" s="76"/>
      <c r="T127" s="77"/>
      <c r="AT127" s="72" t="s">
        <v>54</v>
      </c>
      <c r="AU127" s="72" t="s">
        <v>52</v>
      </c>
      <c r="AV127" s="6" t="s">
        <v>52</v>
      </c>
      <c r="AW127" s="6" t="s">
        <v>19</v>
      </c>
      <c r="AX127" s="6" t="s">
        <v>29</v>
      </c>
      <c r="AY127" s="72" t="s">
        <v>47</v>
      </c>
    </row>
    <row r="128" spans="2:65" s="7" customFormat="1" x14ac:dyDescent="0.2">
      <c r="B128" s="78"/>
      <c r="D128" s="65"/>
      <c r="E128" s="79"/>
      <c r="F128" s="80"/>
      <c r="H128" s="81"/>
      <c r="L128" s="78"/>
      <c r="M128" s="82"/>
      <c r="N128" s="83"/>
      <c r="O128" s="83"/>
      <c r="P128" s="83"/>
      <c r="Q128" s="83"/>
      <c r="R128" s="83"/>
      <c r="S128" s="83"/>
      <c r="T128" s="84"/>
      <c r="AT128" s="79" t="s">
        <v>54</v>
      </c>
      <c r="AU128" s="79" t="s">
        <v>52</v>
      </c>
      <c r="AV128" s="7" t="s">
        <v>51</v>
      </c>
      <c r="AW128" s="7" t="s">
        <v>19</v>
      </c>
      <c r="AX128" s="7" t="s">
        <v>30</v>
      </c>
      <c r="AY128" s="79" t="s">
        <v>47</v>
      </c>
    </row>
    <row r="129" spans="2:65" s="1" customFormat="1" ht="36" customHeight="1" x14ac:dyDescent="0.2">
      <c r="B129" s="51"/>
      <c r="C129" s="85"/>
      <c r="D129" s="85"/>
      <c r="E129" s="86"/>
      <c r="F129" s="87"/>
      <c r="G129" s="88"/>
      <c r="H129" s="89"/>
      <c r="I129" s="89"/>
      <c r="J129" s="89"/>
      <c r="K129" s="87" t="s">
        <v>50</v>
      </c>
      <c r="L129" s="90"/>
      <c r="M129" s="91" t="s">
        <v>0</v>
      </c>
      <c r="N129" s="92" t="s">
        <v>24</v>
      </c>
      <c r="O129" s="59">
        <v>0</v>
      </c>
      <c r="P129" s="59">
        <f>O129*H129</f>
        <v>0</v>
      </c>
      <c r="Q129" s="59">
        <v>1E-4</v>
      </c>
      <c r="R129" s="59">
        <f>Q129*H129</f>
        <v>0</v>
      </c>
      <c r="S129" s="59">
        <v>0</v>
      </c>
      <c r="T129" s="60">
        <f>S129*H129</f>
        <v>0</v>
      </c>
      <c r="AR129" s="61" t="s">
        <v>84</v>
      </c>
      <c r="AT129" s="61" t="s">
        <v>81</v>
      </c>
      <c r="AU129" s="61" t="s">
        <v>52</v>
      </c>
      <c r="AY129" s="8" t="s">
        <v>47</v>
      </c>
      <c r="BE129" s="62">
        <f>IF(N129="základná",J129,0)</f>
        <v>0</v>
      </c>
      <c r="BF129" s="62">
        <f>IF(N129="znížená",J129,0)</f>
        <v>0</v>
      </c>
      <c r="BG129" s="62">
        <f>IF(N129="zákl. prenesená",J129,0)</f>
        <v>0</v>
      </c>
      <c r="BH129" s="62">
        <f>IF(N129="zníž. prenesená",J129,0)</f>
        <v>0</v>
      </c>
      <c r="BI129" s="62">
        <f>IF(N129="nulová",J129,0)</f>
        <v>0</v>
      </c>
      <c r="BJ129" s="8" t="s">
        <v>52</v>
      </c>
      <c r="BK129" s="63">
        <f>ROUND(I129*H129,3)</f>
        <v>0</v>
      </c>
      <c r="BL129" s="8" t="s">
        <v>71</v>
      </c>
      <c r="BM129" s="61" t="s">
        <v>103</v>
      </c>
    </row>
    <row r="130" spans="2:65" s="1" customFormat="1" ht="36" customHeight="1" x14ac:dyDescent="0.2">
      <c r="B130" s="51"/>
      <c r="C130" s="85"/>
      <c r="D130" s="85"/>
      <c r="E130" s="86"/>
      <c r="F130" s="87"/>
      <c r="G130" s="88"/>
      <c r="H130" s="89"/>
      <c r="I130" s="89"/>
      <c r="J130" s="89"/>
      <c r="K130" s="87" t="s">
        <v>50</v>
      </c>
      <c r="L130" s="90"/>
      <c r="M130" s="91" t="s">
        <v>0</v>
      </c>
      <c r="N130" s="92" t="s">
        <v>24</v>
      </c>
      <c r="O130" s="59">
        <v>0</v>
      </c>
      <c r="P130" s="59">
        <f>O130*H130</f>
        <v>0</v>
      </c>
      <c r="Q130" s="59">
        <v>1E-4</v>
      </c>
      <c r="R130" s="59">
        <f>Q130*H130</f>
        <v>0</v>
      </c>
      <c r="S130" s="59">
        <v>0</v>
      </c>
      <c r="T130" s="60">
        <f>S130*H130</f>
        <v>0</v>
      </c>
      <c r="AR130" s="61" t="s">
        <v>84</v>
      </c>
      <c r="AT130" s="61" t="s">
        <v>81</v>
      </c>
      <c r="AU130" s="61" t="s">
        <v>52</v>
      </c>
      <c r="AY130" s="8" t="s">
        <v>47</v>
      </c>
      <c r="BE130" s="62">
        <f>IF(N130="základná",J130,0)</f>
        <v>0</v>
      </c>
      <c r="BF130" s="62">
        <f>IF(N130="znížená",J130,0)</f>
        <v>0</v>
      </c>
      <c r="BG130" s="62">
        <f>IF(N130="zákl. prenesená",J130,0)</f>
        <v>0</v>
      </c>
      <c r="BH130" s="62">
        <f>IF(N130="zníž. prenesená",J130,0)</f>
        <v>0</v>
      </c>
      <c r="BI130" s="62">
        <f>IF(N130="nulová",J130,0)</f>
        <v>0</v>
      </c>
      <c r="BJ130" s="8" t="s">
        <v>52</v>
      </c>
      <c r="BK130" s="63">
        <f>ROUND(I130*H130,3)</f>
        <v>0</v>
      </c>
      <c r="BL130" s="8" t="s">
        <v>71</v>
      </c>
      <c r="BM130" s="61" t="s">
        <v>104</v>
      </c>
    </row>
    <row r="131" spans="2:65" s="1" customFormat="1" ht="36" customHeight="1" x14ac:dyDescent="0.2">
      <c r="B131" s="51"/>
      <c r="C131" s="85"/>
      <c r="D131" s="85"/>
      <c r="E131" s="86"/>
      <c r="F131" s="87"/>
      <c r="G131" s="88"/>
      <c r="H131" s="89"/>
      <c r="I131" s="89"/>
      <c r="J131" s="89"/>
      <c r="K131" s="87" t="s">
        <v>0</v>
      </c>
      <c r="L131" s="90"/>
      <c r="M131" s="91" t="s">
        <v>0</v>
      </c>
      <c r="N131" s="92" t="s">
        <v>24</v>
      </c>
      <c r="O131" s="59">
        <v>0</v>
      </c>
      <c r="P131" s="59">
        <f>O131*H131</f>
        <v>0</v>
      </c>
      <c r="Q131" s="59">
        <v>2.1999999999999999E-2</v>
      </c>
      <c r="R131" s="59">
        <f>Q131*H131</f>
        <v>0</v>
      </c>
      <c r="S131" s="59">
        <v>0</v>
      </c>
      <c r="T131" s="60">
        <f>S131*H131</f>
        <v>0</v>
      </c>
      <c r="AR131" s="61" t="s">
        <v>84</v>
      </c>
      <c r="AT131" s="61" t="s">
        <v>81</v>
      </c>
      <c r="AU131" s="61" t="s">
        <v>52</v>
      </c>
      <c r="AY131" s="8" t="s">
        <v>47</v>
      </c>
      <c r="BE131" s="62">
        <f>IF(N131="základná",J131,0)</f>
        <v>0</v>
      </c>
      <c r="BF131" s="62">
        <f>IF(N131="znížená",J131,0)</f>
        <v>0</v>
      </c>
      <c r="BG131" s="62">
        <f>IF(N131="zákl. prenesená",J131,0)</f>
        <v>0</v>
      </c>
      <c r="BH131" s="62">
        <f>IF(N131="zníž. prenesená",J131,0)</f>
        <v>0</v>
      </c>
      <c r="BI131" s="62">
        <f>IF(N131="nulová",J131,0)</f>
        <v>0</v>
      </c>
      <c r="BJ131" s="8" t="s">
        <v>52</v>
      </c>
      <c r="BK131" s="63">
        <f>ROUND(I131*H131,3)</f>
        <v>0</v>
      </c>
      <c r="BL131" s="8" t="s">
        <v>71</v>
      </c>
      <c r="BM131" s="61" t="s">
        <v>105</v>
      </c>
    </row>
    <row r="132" spans="2:65" s="5" customFormat="1" x14ac:dyDescent="0.2">
      <c r="B132" s="64"/>
      <c r="D132" s="65"/>
      <c r="E132" s="66"/>
      <c r="F132" s="67"/>
      <c r="H132" s="66"/>
      <c r="L132" s="64"/>
      <c r="M132" s="68"/>
      <c r="N132" s="69"/>
      <c r="O132" s="69"/>
      <c r="P132" s="69"/>
      <c r="Q132" s="69"/>
      <c r="R132" s="69"/>
      <c r="S132" s="69"/>
      <c r="T132" s="70"/>
      <c r="AT132" s="66" t="s">
        <v>54</v>
      </c>
      <c r="AU132" s="66" t="s">
        <v>52</v>
      </c>
      <c r="AV132" s="5" t="s">
        <v>30</v>
      </c>
      <c r="AW132" s="5" t="s">
        <v>19</v>
      </c>
      <c r="AX132" s="5" t="s">
        <v>29</v>
      </c>
      <c r="AY132" s="66" t="s">
        <v>47</v>
      </c>
    </row>
    <row r="133" spans="2:65" s="6" customFormat="1" x14ac:dyDescent="0.2">
      <c r="B133" s="71"/>
      <c r="D133" s="65"/>
      <c r="E133" s="72"/>
      <c r="F133" s="73"/>
      <c r="H133" s="74"/>
      <c r="L133" s="71"/>
      <c r="M133" s="75"/>
      <c r="N133" s="76"/>
      <c r="O133" s="76"/>
      <c r="P133" s="76"/>
      <c r="Q133" s="76"/>
      <c r="R133" s="76"/>
      <c r="S133" s="76"/>
      <c r="T133" s="77"/>
      <c r="AT133" s="72" t="s">
        <v>54</v>
      </c>
      <c r="AU133" s="72" t="s">
        <v>52</v>
      </c>
      <c r="AV133" s="6" t="s">
        <v>52</v>
      </c>
      <c r="AW133" s="6" t="s">
        <v>19</v>
      </c>
      <c r="AX133" s="6" t="s">
        <v>29</v>
      </c>
      <c r="AY133" s="72" t="s">
        <v>47</v>
      </c>
    </row>
    <row r="134" spans="2:65" s="6" customFormat="1" x14ac:dyDescent="0.2">
      <c r="B134" s="71"/>
      <c r="D134" s="65"/>
      <c r="E134" s="72"/>
      <c r="F134" s="73"/>
      <c r="H134" s="74"/>
      <c r="L134" s="71"/>
      <c r="M134" s="75"/>
      <c r="N134" s="76"/>
      <c r="O134" s="76"/>
      <c r="P134" s="76"/>
      <c r="Q134" s="76"/>
      <c r="R134" s="76"/>
      <c r="S134" s="76"/>
      <c r="T134" s="77"/>
      <c r="AT134" s="72" t="s">
        <v>54</v>
      </c>
      <c r="AU134" s="72" t="s">
        <v>52</v>
      </c>
      <c r="AV134" s="6" t="s">
        <v>52</v>
      </c>
      <c r="AW134" s="6" t="s">
        <v>19</v>
      </c>
      <c r="AX134" s="6" t="s">
        <v>29</v>
      </c>
      <c r="AY134" s="72" t="s">
        <v>47</v>
      </c>
    </row>
    <row r="135" spans="2:65" s="7" customFormat="1" x14ac:dyDescent="0.2">
      <c r="B135" s="78"/>
      <c r="D135" s="65"/>
      <c r="E135" s="79"/>
      <c r="F135" s="80"/>
      <c r="H135" s="81"/>
      <c r="L135" s="78"/>
      <c r="M135" s="82"/>
      <c r="N135" s="83"/>
      <c r="O135" s="83"/>
      <c r="P135" s="83"/>
      <c r="Q135" s="83"/>
      <c r="R135" s="83"/>
      <c r="S135" s="83"/>
      <c r="T135" s="84"/>
      <c r="AT135" s="79" t="s">
        <v>54</v>
      </c>
      <c r="AU135" s="79" t="s">
        <v>52</v>
      </c>
      <c r="AV135" s="7" t="s">
        <v>51</v>
      </c>
      <c r="AW135" s="7" t="s">
        <v>19</v>
      </c>
      <c r="AX135" s="7" t="s">
        <v>30</v>
      </c>
      <c r="AY135" s="79" t="s">
        <v>47</v>
      </c>
    </row>
    <row r="136" spans="2:65" s="1" customFormat="1" ht="24" customHeight="1" x14ac:dyDescent="0.2">
      <c r="B136" s="51"/>
      <c r="C136" s="52"/>
      <c r="D136" s="52"/>
      <c r="E136" s="53"/>
      <c r="F136" s="54"/>
      <c r="G136" s="55"/>
      <c r="H136" s="56"/>
      <c r="I136" s="56"/>
      <c r="J136" s="56"/>
      <c r="K136" s="54" t="s">
        <v>50</v>
      </c>
      <c r="L136" s="15"/>
      <c r="M136" s="57" t="s">
        <v>0</v>
      </c>
      <c r="N136" s="58" t="s">
        <v>24</v>
      </c>
      <c r="O136" s="59">
        <v>0</v>
      </c>
      <c r="P136" s="59">
        <f>O136*H136</f>
        <v>0</v>
      </c>
      <c r="Q136" s="59">
        <v>0</v>
      </c>
      <c r="R136" s="59">
        <f>Q136*H136</f>
        <v>0</v>
      </c>
      <c r="S136" s="59">
        <v>0</v>
      </c>
      <c r="T136" s="60">
        <f>S136*H136</f>
        <v>0</v>
      </c>
      <c r="AR136" s="61" t="s">
        <v>71</v>
      </c>
      <c r="AT136" s="61" t="s">
        <v>48</v>
      </c>
      <c r="AU136" s="61" t="s">
        <v>52</v>
      </c>
      <c r="AY136" s="8" t="s">
        <v>47</v>
      </c>
      <c r="BE136" s="62">
        <f>IF(N136="základná",J136,0)</f>
        <v>0</v>
      </c>
      <c r="BF136" s="62">
        <f>IF(N136="znížená",J136,0)</f>
        <v>0</v>
      </c>
      <c r="BG136" s="62">
        <f>IF(N136="zákl. prenesená",J136,0)</f>
        <v>0</v>
      </c>
      <c r="BH136" s="62">
        <f>IF(N136="zníž. prenesená",J136,0)</f>
        <v>0</v>
      </c>
      <c r="BI136" s="62">
        <f>IF(N136="nulová",J136,0)</f>
        <v>0</v>
      </c>
      <c r="BJ136" s="8" t="s">
        <v>52</v>
      </c>
      <c r="BK136" s="63">
        <f>ROUND(I136*H136,3)</f>
        <v>0</v>
      </c>
      <c r="BL136" s="8" t="s">
        <v>71</v>
      </c>
      <c r="BM136" s="61" t="s">
        <v>106</v>
      </c>
    </row>
    <row r="137" spans="2:65" s="4" customFormat="1" ht="22.9" customHeight="1" x14ac:dyDescent="0.2">
      <c r="B137" s="39"/>
      <c r="D137" s="40"/>
      <c r="E137" s="49"/>
      <c r="F137" s="49"/>
      <c r="J137" s="50"/>
      <c r="L137" s="39"/>
      <c r="M137" s="43"/>
      <c r="N137" s="44"/>
      <c r="O137" s="44"/>
      <c r="P137" s="45">
        <f>SUM(P138:P195)</f>
        <v>0</v>
      </c>
      <c r="Q137" s="44"/>
      <c r="R137" s="45">
        <f>SUM(R138:R195)</f>
        <v>0</v>
      </c>
      <c r="S137" s="44"/>
      <c r="T137" s="46">
        <f>SUM(T138:T195)</f>
        <v>0</v>
      </c>
      <c r="AR137" s="40" t="s">
        <v>52</v>
      </c>
      <c r="AT137" s="47" t="s">
        <v>28</v>
      </c>
      <c r="AU137" s="47" t="s">
        <v>30</v>
      </c>
      <c r="AY137" s="40" t="s">
        <v>47</v>
      </c>
      <c r="BK137" s="48">
        <f>SUM(BK138:BK195)</f>
        <v>0</v>
      </c>
    </row>
    <row r="138" spans="2:65" s="1" customFormat="1" ht="24" customHeight="1" x14ac:dyDescent="0.2">
      <c r="B138" s="51"/>
      <c r="C138" s="52"/>
      <c r="D138" s="52"/>
      <c r="E138" s="53"/>
      <c r="F138" s="54"/>
      <c r="G138" s="55"/>
      <c r="H138" s="56"/>
      <c r="I138" s="56"/>
      <c r="J138" s="56"/>
      <c r="K138" s="54" t="s">
        <v>50</v>
      </c>
      <c r="L138" s="15"/>
      <c r="M138" s="57" t="s">
        <v>0</v>
      </c>
      <c r="N138" s="58" t="s">
        <v>24</v>
      </c>
      <c r="O138" s="59">
        <v>0.16900000000000001</v>
      </c>
      <c r="P138" s="59">
        <f>O138*H138</f>
        <v>0</v>
      </c>
      <c r="Q138" s="59">
        <v>0</v>
      </c>
      <c r="R138" s="59">
        <f>Q138*H138</f>
        <v>0</v>
      </c>
      <c r="S138" s="59">
        <v>8.9999999999999993E-3</v>
      </c>
      <c r="T138" s="60">
        <f>S138*H138</f>
        <v>0</v>
      </c>
      <c r="AR138" s="61" t="s">
        <v>71</v>
      </c>
      <c r="AT138" s="61" t="s">
        <v>48</v>
      </c>
      <c r="AU138" s="61" t="s">
        <v>52</v>
      </c>
      <c r="AY138" s="8" t="s">
        <v>47</v>
      </c>
      <c r="BE138" s="62">
        <f>IF(N138="základná",J138,0)</f>
        <v>0</v>
      </c>
      <c r="BF138" s="62">
        <f>IF(N138="znížená",J138,0)</f>
        <v>0</v>
      </c>
      <c r="BG138" s="62">
        <f>IF(N138="zákl. prenesená",J138,0)</f>
        <v>0</v>
      </c>
      <c r="BH138" s="62">
        <f>IF(N138="zníž. prenesená",J138,0)</f>
        <v>0</v>
      </c>
      <c r="BI138" s="62">
        <f>IF(N138="nulová",J138,0)</f>
        <v>0</v>
      </c>
      <c r="BJ138" s="8" t="s">
        <v>52</v>
      </c>
      <c r="BK138" s="63">
        <f>ROUND(I138*H138,3)</f>
        <v>0</v>
      </c>
      <c r="BL138" s="8" t="s">
        <v>71</v>
      </c>
      <c r="BM138" s="61" t="s">
        <v>107</v>
      </c>
    </row>
    <row r="139" spans="2:65" s="5" customFormat="1" x14ac:dyDescent="0.2">
      <c r="B139" s="64"/>
      <c r="D139" s="65"/>
      <c r="E139" s="66"/>
      <c r="F139" s="67"/>
      <c r="H139" s="66"/>
      <c r="L139" s="64"/>
      <c r="M139" s="68"/>
      <c r="N139" s="69"/>
      <c r="O139" s="69"/>
      <c r="P139" s="69"/>
      <c r="Q139" s="69"/>
      <c r="R139" s="69"/>
      <c r="S139" s="69"/>
      <c r="T139" s="70"/>
      <c r="AT139" s="66" t="s">
        <v>54</v>
      </c>
      <c r="AU139" s="66" t="s">
        <v>52</v>
      </c>
      <c r="AV139" s="5" t="s">
        <v>30</v>
      </c>
      <c r="AW139" s="5" t="s">
        <v>19</v>
      </c>
      <c r="AX139" s="5" t="s">
        <v>29</v>
      </c>
      <c r="AY139" s="66" t="s">
        <v>47</v>
      </c>
    </row>
    <row r="140" spans="2:65" s="6" customFormat="1" x14ac:dyDescent="0.2">
      <c r="B140" s="71"/>
      <c r="D140" s="65"/>
      <c r="E140" s="72"/>
      <c r="F140" s="73"/>
      <c r="H140" s="74"/>
      <c r="L140" s="71"/>
      <c r="M140" s="75"/>
      <c r="N140" s="76"/>
      <c r="O140" s="76"/>
      <c r="P140" s="76"/>
      <c r="Q140" s="76"/>
      <c r="R140" s="76"/>
      <c r="S140" s="76"/>
      <c r="T140" s="77"/>
      <c r="AT140" s="72" t="s">
        <v>54</v>
      </c>
      <c r="AU140" s="72" t="s">
        <v>52</v>
      </c>
      <c r="AV140" s="6" t="s">
        <v>52</v>
      </c>
      <c r="AW140" s="6" t="s">
        <v>19</v>
      </c>
      <c r="AX140" s="6" t="s">
        <v>29</v>
      </c>
      <c r="AY140" s="72" t="s">
        <v>47</v>
      </c>
    </row>
    <row r="141" spans="2:65" s="5" customFormat="1" x14ac:dyDescent="0.2">
      <c r="B141" s="64"/>
      <c r="D141" s="65"/>
      <c r="E141" s="66"/>
      <c r="F141" s="67"/>
      <c r="H141" s="66"/>
      <c r="L141" s="64"/>
      <c r="M141" s="68"/>
      <c r="N141" s="69"/>
      <c r="O141" s="69"/>
      <c r="P141" s="69"/>
      <c r="Q141" s="69"/>
      <c r="R141" s="69"/>
      <c r="S141" s="69"/>
      <c r="T141" s="70"/>
      <c r="AT141" s="66" t="s">
        <v>54</v>
      </c>
      <c r="AU141" s="66" t="s">
        <v>52</v>
      </c>
      <c r="AV141" s="5" t="s">
        <v>30</v>
      </c>
      <c r="AW141" s="5" t="s">
        <v>19</v>
      </c>
      <c r="AX141" s="5" t="s">
        <v>29</v>
      </c>
      <c r="AY141" s="66" t="s">
        <v>47</v>
      </c>
    </row>
    <row r="142" spans="2:65" s="6" customFormat="1" x14ac:dyDescent="0.2">
      <c r="B142" s="71"/>
      <c r="D142" s="65"/>
      <c r="E142" s="72"/>
      <c r="F142" s="73"/>
      <c r="H142" s="74"/>
      <c r="L142" s="71"/>
      <c r="M142" s="75"/>
      <c r="N142" s="76"/>
      <c r="O142" s="76"/>
      <c r="P142" s="76"/>
      <c r="Q142" s="76"/>
      <c r="R142" s="76"/>
      <c r="S142" s="76"/>
      <c r="T142" s="77"/>
      <c r="AT142" s="72" t="s">
        <v>54</v>
      </c>
      <c r="AU142" s="72" t="s">
        <v>52</v>
      </c>
      <c r="AV142" s="6" t="s">
        <v>52</v>
      </c>
      <c r="AW142" s="6" t="s">
        <v>19</v>
      </c>
      <c r="AX142" s="6" t="s">
        <v>29</v>
      </c>
      <c r="AY142" s="72" t="s">
        <v>47</v>
      </c>
    </row>
    <row r="143" spans="2:65" s="7" customFormat="1" x14ac:dyDescent="0.2">
      <c r="B143" s="78"/>
      <c r="D143" s="65"/>
      <c r="E143" s="79"/>
      <c r="F143" s="80"/>
      <c r="H143" s="81"/>
      <c r="L143" s="78"/>
      <c r="M143" s="82"/>
      <c r="N143" s="83"/>
      <c r="O143" s="83"/>
      <c r="P143" s="83"/>
      <c r="Q143" s="83"/>
      <c r="R143" s="83"/>
      <c r="S143" s="83"/>
      <c r="T143" s="84"/>
      <c r="AT143" s="79" t="s">
        <v>54</v>
      </c>
      <c r="AU143" s="79" t="s">
        <v>52</v>
      </c>
      <c r="AV143" s="7" t="s">
        <v>51</v>
      </c>
      <c r="AW143" s="7" t="s">
        <v>19</v>
      </c>
      <c r="AX143" s="7" t="s">
        <v>30</v>
      </c>
      <c r="AY143" s="79" t="s">
        <v>47</v>
      </c>
    </row>
    <row r="144" spans="2:65" s="1" customFormat="1" ht="36" customHeight="1" x14ac:dyDescent="0.2">
      <c r="B144" s="51"/>
      <c r="C144" s="52"/>
      <c r="D144" s="52"/>
      <c r="E144" s="53"/>
      <c r="F144" s="54"/>
      <c r="G144" s="55"/>
      <c r="H144" s="56"/>
      <c r="I144" s="56"/>
      <c r="J144" s="56"/>
      <c r="K144" s="54" t="s">
        <v>0</v>
      </c>
      <c r="L144" s="15"/>
      <c r="M144" s="57" t="s">
        <v>0</v>
      </c>
      <c r="N144" s="58" t="s">
        <v>24</v>
      </c>
      <c r="O144" s="59">
        <v>0.16900000000000001</v>
      </c>
      <c r="P144" s="59">
        <f>O144*H144</f>
        <v>0</v>
      </c>
      <c r="Q144" s="59">
        <v>0</v>
      </c>
      <c r="R144" s="59">
        <f>Q144*H144</f>
        <v>0</v>
      </c>
      <c r="S144" s="59">
        <v>8.9999999999999993E-3</v>
      </c>
      <c r="T144" s="60">
        <f>S144*H144</f>
        <v>0</v>
      </c>
      <c r="AR144" s="61" t="s">
        <v>71</v>
      </c>
      <c r="AT144" s="61" t="s">
        <v>48</v>
      </c>
      <c r="AU144" s="61" t="s">
        <v>52</v>
      </c>
      <c r="AY144" s="8" t="s">
        <v>47</v>
      </c>
      <c r="BE144" s="62">
        <f>IF(N144="základná",J144,0)</f>
        <v>0</v>
      </c>
      <c r="BF144" s="62">
        <f>IF(N144="znížená",J144,0)</f>
        <v>0</v>
      </c>
      <c r="BG144" s="62">
        <f>IF(N144="zákl. prenesená",J144,0)</f>
        <v>0</v>
      </c>
      <c r="BH144" s="62">
        <f>IF(N144="zníž. prenesená",J144,0)</f>
        <v>0</v>
      </c>
      <c r="BI144" s="62">
        <f>IF(N144="nulová",J144,0)</f>
        <v>0</v>
      </c>
      <c r="BJ144" s="8" t="s">
        <v>52</v>
      </c>
      <c r="BK144" s="63">
        <f>ROUND(I144*H144,3)</f>
        <v>0</v>
      </c>
      <c r="BL144" s="8" t="s">
        <v>71</v>
      </c>
      <c r="BM144" s="61" t="s">
        <v>108</v>
      </c>
    </row>
    <row r="145" spans="2:65" s="5" customFormat="1" x14ac:dyDescent="0.2">
      <c r="B145" s="64"/>
      <c r="D145" s="65"/>
      <c r="E145" s="66"/>
      <c r="F145" s="67"/>
      <c r="H145" s="66"/>
      <c r="L145" s="64"/>
      <c r="M145" s="68"/>
      <c r="N145" s="69"/>
      <c r="O145" s="69"/>
      <c r="P145" s="69"/>
      <c r="Q145" s="69"/>
      <c r="R145" s="69"/>
      <c r="S145" s="69"/>
      <c r="T145" s="70"/>
      <c r="AT145" s="66" t="s">
        <v>54</v>
      </c>
      <c r="AU145" s="66" t="s">
        <v>52</v>
      </c>
      <c r="AV145" s="5" t="s">
        <v>30</v>
      </c>
      <c r="AW145" s="5" t="s">
        <v>19</v>
      </c>
      <c r="AX145" s="5" t="s">
        <v>29</v>
      </c>
      <c r="AY145" s="66" t="s">
        <v>47</v>
      </c>
    </row>
    <row r="146" spans="2:65" s="6" customFormat="1" x14ac:dyDescent="0.2">
      <c r="B146" s="71"/>
      <c r="D146" s="65"/>
      <c r="E146" s="72"/>
      <c r="F146" s="73"/>
      <c r="H146" s="74"/>
      <c r="L146" s="71"/>
      <c r="M146" s="75"/>
      <c r="N146" s="76"/>
      <c r="O146" s="76"/>
      <c r="P146" s="76"/>
      <c r="Q146" s="76"/>
      <c r="R146" s="76"/>
      <c r="S146" s="76"/>
      <c r="T146" s="77"/>
      <c r="AT146" s="72" t="s">
        <v>54</v>
      </c>
      <c r="AU146" s="72" t="s">
        <v>52</v>
      </c>
      <c r="AV146" s="6" t="s">
        <v>52</v>
      </c>
      <c r="AW146" s="6" t="s">
        <v>19</v>
      </c>
      <c r="AX146" s="6" t="s">
        <v>29</v>
      </c>
      <c r="AY146" s="72" t="s">
        <v>47</v>
      </c>
    </row>
    <row r="147" spans="2:65" s="5" customFormat="1" x14ac:dyDescent="0.2">
      <c r="B147" s="64"/>
      <c r="D147" s="65"/>
      <c r="E147" s="66"/>
      <c r="F147" s="67"/>
      <c r="H147" s="66"/>
      <c r="L147" s="64"/>
      <c r="M147" s="68"/>
      <c r="N147" s="69"/>
      <c r="O147" s="69"/>
      <c r="P147" s="69"/>
      <c r="Q147" s="69"/>
      <c r="R147" s="69"/>
      <c r="S147" s="69"/>
      <c r="T147" s="70"/>
      <c r="AT147" s="66" t="s">
        <v>54</v>
      </c>
      <c r="AU147" s="66" t="s">
        <v>52</v>
      </c>
      <c r="AV147" s="5" t="s">
        <v>30</v>
      </c>
      <c r="AW147" s="5" t="s">
        <v>19</v>
      </c>
      <c r="AX147" s="5" t="s">
        <v>29</v>
      </c>
      <c r="AY147" s="66" t="s">
        <v>47</v>
      </c>
    </row>
    <row r="148" spans="2:65" s="6" customFormat="1" x14ac:dyDescent="0.2">
      <c r="B148" s="71"/>
      <c r="D148" s="65"/>
      <c r="E148" s="72"/>
      <c r="F148" s="73"/>
      <c r="H148" s="74"/>
      <c r="L148" s="71"/>
      <c r="M148" s="75"/>
      <c r="N148" s="76"/>
      <c r="O148" s="76"/>
      <c r="P148" s="76"/>
      <c r="Q148" s="76"/>
      <c r="R148" s="76"/>
      <c r="S148" s="76"/>
      <c r="T148" s="77"/>
      <c r="AT148" s="72" t="s">
        <v>54</v>
      </c>
      <c r="AU148" s="72" t="s">
        <v>52</v>
      </c>
      <c r="AV148" s="6" t="s">
        <v>52</v>
      </c>
      <c r="AW148" s="6" t="s">
        <v>19</v>
      </c>
      <c r="AX148" s="6" t="s">
        <v>29</v>
      </c>
      <c r="AY148" s="72" t="s">
        <v>47</v>
      </c>
    </row>
    <row r="149" spans="2:65" s="7" customFormat="1" x14ac:dyDescent="0.2">
      <c r="B149" s="78"/>
      <c r="D149" s="65"/>
      <c r="E149" s="79"/>
      <c r="F149" s="80"/>
      <c r="H149" s="81"/>
      <c r="L149" s="78"/>
      <c r="M149" s="82"/>
      <c r="N149" s="83"/>
      <c r="O149" s="83"/>
      <c r="P149" s="83"/>
      <c r="Q149" s="83"/>
      <c r="R149" s="83"/>
      <c r="S149" s="83"/>
      <c r="T149" s="84"/>
      <c r="AT149" s="79" t="s">
        <v>54</v>
      </c>
      <c r="AU149" s="79" t="s">
        <v>52</v>
      </c>
      <c r="AV149" s="7" t="s">
        <v>51</v>
      </c>
      <c r="AW149" s="7" t="s">
        <v>19</v>
      </c>
      <c r="AX149" s="7" t="s">
        <v>30</v>
      </c>
      <c r="AY149" s="79" t="s">
        <v>47</v>
      </c>
    </row>
    <row r="150" spans="2:65" s="1" customFormat="1" ht="36" customHeight="1" x14ac:dyDescent="0.2">
      <c r="B150" s="51"/>
      <c r="C150" s="52"/>
      <c r="D150" s="52"/>
      <c r="E150" s="53"/>
      <c r="F150" s="54"/>
      <c r="G150" s="55"/>
      <c r="H150" s="56"/>
      <c r="I150" s="56"/>
      <c r="J150" s="56"/>
      <c r="K150" s="54" t="s">
        <v>0</v>
      </c>
      <c r="L150" s="15"/>
      <c r="M150" s="57" t="s">
        <v>0</v>
      </c>
      <c r="N150" s="58" t="s">
        <v>24</v>
      </c>
      <c r="O150" s="59">
        <v>0.16900000000000001</v>
      </c>
      <c r="P150" s="59">
        <f>O150*H150</f>
        <v>0</v>
      </c>
      <c r="Q150" s="59">
        <v>0</v>
      </c>
      <c r="R150" s="59">
        <f>Q150*H150</f>
        <v>0</v>
      </c>
      <c r="S150" s="59">
        <v>8.9999999999999993E-3</v>
      </c>
      <c r="T150" s="60">
        <f>S150*H150</f>
        <v>0</v>
      </c>
      <c r="AR150" s="61" t="s">
        <v>71</v>
      </c>
      <c r="AT150" s="61" t="s">
        <v>48</v>
      </c>
      <c r="AU150" s="61" t="s">
        <v>52</v>
      </c>
      <c r="AY150" s="8" t="s">
        <v>47</v>
      </c>
      <c r="BE150" s="62">
        <f>IF(N150="základná",J150,0)</f>
        <v>0</v>
      </c>
      <c r="BF150" s="62">
        <f>IF(N150="znížená",J150,0)</f>
        <v>0</v>
      </c>
      <c r="BG150" s="62">
        <f>IF(N150="zákl. prenesená",J150,0)</f>
        <v>0</v>
      </c>
      <c r="BH150" s="62">
        <f>IF(N150="zníž. prenesená",J150,0)</f>
        <v>0</v>
      </c>
      <c r="BI150" s="62">
        <f>IF(N150="nulová",J150,0)</f>
        <v>0</v>
      </c>
      <c r="BJ150" s="8" t="s">
        <v>52</v>
      </c>
      <c r="BK150" s="63">
        <f>ROUND(I150*H150,3)</f>
        <v>0</v>
      </c>
      <c r="BL150" s="8" t="s">
        <v>71</v>
      </c>
      <c r="BM150" s="61" t="s">
        <v>109</v>
      </c>
    </row>
    <row r="151" spans="2:65" s="5" customFormat="1" x14ac:dyDescent="0.2">
      <c r="B151" s="64"/>
      <c r="D151" s="65"/>
      <c r="E151" s="66"/>
      <c r="F151" s="67"/>
      <c r="H151" s="66"/>
      <c r="L151" s="64"/>
      <c r="M151" s="68"/>
      <c r="N151" s="69"/>
      <c r="O151" s="69"/>
      <c r="P151" s="69"/>
      <c r="Q151" s="69"/>
      <c r="R151" s="69"/>
      <c r="S151" s="69"/>
      <c r="T151" s="70"/>
      <c r="AT151" s="66" t="s">
        <v>54</v>
      </c>
      <c r="AU151" s="66" t="s">
        <v>52</v>
      </c>
      <c r="AV151" s="5" t="s">
        <v>30</v>
      </c>
      <c r="AW151" s="5" t="s">
        <v>19</v>
      </c>
      <c r="AX151" s="5" t="s">
        <v>29</v>
      </c>
      <c r="AY151" s="66" t="s">
        <v>47</v>
      </c>
    </row>
    <row r="152" spans="2:65" s="5" customFormat="1" x14ac:dyDescent="0.2">
      <c r="B152" s="64"/>
      <c r="D152" s="65"/>
      <c r="E152" s="66"/>
      <c r="F152" s="67"/>
      <c r="H152" s="66"/>
      <c r="L152" s="64"/>
      <c r="M152" s="68"/>
      <c r="N152" s="69"/>
      <c r="O152" s="69"/>
      <c r="P152" s="69"/>
      <c r="Q152" s="69"/>
      <c r="R152" s="69"/>
      <c r="S152" s="69"/>
      <c r="T152" s="70"/>
      <c r="AT152" s="66" t="s">
        <v>54</v>
      </c>
      <c r="AU152" s="66" t="s">
        <v>52</v>
      </c>
      <c r="AV152" s="5" t="s">
        <v>30</v>
      </c>
      <c r="AW152" s="5" t="s">
        <v>19</v>
      </c>
      <c r="AX152" s="5" t="s">
        <v>29</v>
      </c>
      <c r="AY152" s="66" t="s">
        <v>47</v>
      </c>
    </row>
    <row r="153" spans="2:65" s="6" customFormat="1" x14ac:dyDescent="0.2">
      <c r="B153" s="71"/>
      <c r="D153" s="65"/>
      <c r="E153" s="72"/>
      <c r="F153" s="73"/>
      <c r="H153" s="74"/>
      <c r="L153" s="71"/>
      <c r="M153" s="75"/>
      <c r="N153" s="76"/>
      <c r="O153" s="76"/>
      <c r="P153" s="76"/>
      <c r="Q153" s="76"/>
      <c r="R153" s="76"/>
      <c r="S153" s="76"/>
      <c r="T153" s="77"/>
      <c r="AT153" s="72" t="s">
        <v>54</v>
      </c>
      <c r="AU153" s="72" t="s">
        <v>52</v>
      </c>
      <c r="AV153" s="6" t="s">
        <v>52</v>
      </c>
      <c r="AW153" s="6" t="s">
        <v>19</v>
      </c>
      <c r="AX153" s="6" t="s">
        <v>29</v>
      </c>
      <c r="AY153" s="72" t="s">
        <v>47</v>
      </c>
    </row>
    <row r="154" spans="2:65" s="7" customFormat="1" x14ac:dyDescent="0.2">
      <c r="B154" s="78"/>
      <c r="D154" s="65"/>
      <c r="E154" s="79"/>
      <c r="F154" s="80"/>
      <c r="H154" s="81"/>
      <c r="L154" s="78"/>
      <c r="M154" s="82"/>
      <c r="N154" s="83"/>
      <c r="O154" s="83"/>
      <c r="P154" s="83"/>
      <c r="Q154" s="83"/>
      <c r="R154" s="83"/>
      <c r="S154" s="83"/>
      <c r="T154" s="84"/>
      <c r="AT154" s="79" t="s">
        <v>54</v>
      </c>
      <c r="AU154" s="79" t="s">
        <v>52</v>
      </c>
      <c r="AV154" s="7" t="s">
        <v>51</v>
      </c>
      <c r="AW154" s="7" t="s">
        <v>19</v>
      </c>
      <c r="AX154" s="7" t="s">
        <v>30</v>
      </c>
      <c r="AY154" s="79" t="s">
        <v>47</v>
      </c>
    </row>
    <row r="155" spans="2:65" s="1" customFormat="1" ht="16.5" customHeight="1" x14ac:dyDescent="0.2">
      <c r="B155" s="51"/>
      <c r="C155" s="52"/>
      <c r="D155" s="52"/>
      <c r="E155" s="53"/>
      <c r="F155" s="54"/>
      <c r="G155" s="55"/>
      <c r="H155" s="56"/>
      <c r="I155" s="56"/>
      <c r="J155" s="56"/>
      <c r="K155" s="54" t="s">
        <v>50</v>
      </c>
      <c r="L155" s="15"/>
      <c r="M155" s="57" t="s">
        <v>0</v>
      </c>
      <c r="N155" s="58" t="s">
        <v>24</v>
      </c>
      <c r="O155" s="59">
        <v>0.33944000000000002</v>
      </c>
      <c r="P155" s="59">
        <f>O155*H155</f>
        <v>0</v>
      </c>
      <c r="Q155" s="59">
        <v>8.4999999999999995E-4</v>
      </c>
      <c r="R155" s="59">
        <f>Q155*H155</f>
        <v>0</v>
      </c>
      <c r="S155" s="59">
        <v>0</v>
      </c>
      <c r="T155" s="60">
        <f>S155*H155</f>
        <v>0</v>
      </c>
      <c r="AR155" s="61" t="s">
        <v>71</v>
      </c>
      <c r="AT155" s="61" t="s">
        <v>48</v>
      </c>
      <c r="AU155" s="61" t="s">
        <v>52</v>
      </c>
      <c r="AY155" s="8" t="s">
        <v>47</v>
      </c>
      <c r="BE155" s="62">
        <f>IF(N155="základná",J155,0)</f>
        <v>0</v>
      </c>
      <c r="BF155" s="62">
        <f>IF(N155="znížená",J155,0)</f>
        <v>0</v>
      </c>
      <c r="BG155" s="62">
        <f>IF(N155="zákl. prenesená",J155,0)</f>
        <v>0</v>
      </c>
      <c r="BH155" s="62">
        <f>IF(N155="zníž. prenesená",J155,0)</f>
        <v>0</v>
      </c>
      <c r="BI155" s="62">
        <f>IF(N155="nulová",J155,0)</f>
        <v>0</v>
      </c>
      <c r="BJ155" s="8" t="s">
        <v>52</v>
      </c>
      <c r="BK155" s="63">
        <f>ROUND(I155*H155,3)</f>
        <v>0</v>
      </c>
      <c r="BL155" s="8" t="s">
        <v>71</v>
      </c>
      <c r="BM155" s="61" t="s">
        <v>110</v>
      </c>
    </row>
    <row r="156" spans="2:65" s="5" customFormat="1" x14ac:dyDescent="0.2">
      <c r="B156" s="64"/>
      <c r="D156" s="65"/>
      <c r="E156" s="66"/>
      <c r="F156" s="67"/>
      <c r="H156" s="66"/>
      <c r="L156" s="64"/>
      <c r="M156" s="68"/>
      <c r="N156" s="69"/>
      <c r="O156" s="69"/>
      <c r="P156" s="69"/>
      <c r="Q156" s="69"/>
      <c r="R156" s="69"/>
      <c r="S156" s="69"/>
      <c r="T156" s="70"/>
      <c r="AT156" s="66" t="s">
        <v>54</v>
      </c>
      <c r="AU156" s="66" t="s">
        <v>52</v>
      </c>
      <c r="AV156" s="5" t="s">
        <v>30</v>
      </c>
      <c r="AW156" s="5" t="s">
        <v>19</v>
      </c>
      <c r="AX156" s="5" t="s">
        <v>29</v>
      </c>
      <c r="AY156" s="66" t="s">
        <v>47</v>
      </c>
    </row>
    <row r="157" spans="2:65" s="5" customFormat="1" x14ac:dyDescent="0.2">
      <c r="B157" s="64"/>
      <c r="D157" s="65"/>
      <c r="E157" s="66"/>
      <c r="F157" s="67"/>
      <c r="H157" s="66"/>
      <c r="L157" s="64"/>
      <c r="M157" s="68"/>
      <c r="N157" s="69"/>
      <c r="O157" s="69"/>
      <c r="P157" s="69"/>
      <c r="Q157" s="69"/>
      <c r="R157" s="69"/>
      <c r="S157" s="69"/>
      <c r="T157" s="70"/>
      <c r="AT157" s="66" t="s">
        <v>54</v>
      </c>
      <c r="AU157" s="66" t="s">
        <v>52</v>
      </c>
      <c r="AV157" s="5" t="s">
        <v>30</v>
      </c>
      <c r="AW157" s="5" t="s">
        <v>19</v>
      </c>
      <c r="AX157" s="5" t="s">
        <v>29</v>
      </c>
      <c r="AY157" s="66" t="s">
        <v>47</v>
      </c>
    </row>
    <row r="158" spans="2:65" s="6" customFormat="1" x14ac:dyDescent="0.2">
      <c r="B158" s="71"/>
      <c r="D158" s="65"/>
      <c r="E158" s="72"/>
      <c r="F158" s="73"/>
      <c r="H158" s="74"/>
      <c r="L158" s="71"/>
      <c r="M158" s="75"/>
      <c r="N158" s="76"/>
      <c r="O158" s="76"/>
      <c r="P158" s="76"/>
      <c r="Q158" s="76"/>
      <c r="R158" s="76"/>
      <c r="S158" s="76"/>
      <c r="T158" s="77"/>
      <c r="AT158" s="72" t="s">
        <v>54</v>
      </c>
      <c r="AU158" s="72" t="s">
        <v>52</v>
      </c>
      <c r="AV158" s="6" t="s">
        <v>52</v>
      </c>
      <c r="AW158" s="6" t="s">
        <v>19</v>
      </c>
      <c r="AX158" s="6" t="s">
        <v>29</v>
      </c>
      <c r="AY158" s="72" t="s">
        <v>47</v>
      </c>
    </row>
    <row r="159" spans="2:65" s="7" customFormat="1" x14ac:dyDescent="0.2">
      <c r="B159" s="78"/>
      <c r="D159" s="65"/>
      <c r="E159" s="79"/>
      <c r="F159" s="80"/>
      <c r="H159" s="81"/>
      <c r="L159" s="78"/>
      <c r="M159" s="82"/>
      <c r="N159" s="83"/>
      <c r="O159" s="83"/>
      <c r="P159" s="83"/>
      <c r="Q159" s="83"/>
      <c r="R159" s="83"/>
      <c r="S159" s="83"/>
      <c r="T159" s="84"/>
      <c r="AT159" s="79" t="s">
        <v>54</v>
      </c>
      <c r="AU159" s="79" t="s">
        <v>52</v>
      </c>
      <c r="AV159" s="7" t="s">
        <v>51</v>
      </c>
      <c r="AW159" s="7" t="s">
        <v>19</v>
      </c>
      <c r="AX159" s="7" t="s">
        <v>30</v>
      </c>
      <c r="AY159" s="79" t="s">
        <v>47</v>
      </c>
    </row>
    <row r="160" spans="2:65" s="1" customFormat="1" ht="24" customHeight="1" x14ac:dyDescent="0.2">
      <c r="B160" s="51"/>
      <c r="C160" s="52"/>
      <c r="D160" s="52"/>
      <c r="E160" s="53"/>
      <c r="F160" s="54"/>
      <c r="G160" s="55"/>
      <c r="H160" s="56"/>
      <c r="I160" s="56"/>
      <c r="J160" s="56"/>
      <c r="K160" s="54" t="s">
        <v>50</v>
      </c>
      <c r="L160" s="15"/>
      <c r="M160" s="57" t="s">
        <v>0</v>
      </c>
      <c r="N160" s="58" t="s">
        <v>24</v>
      </c>
      <c r="O160" s="59">
        <v>0.82399999999999995</v>
      </c>
      <c r="P160" s="59">
        <f>O160*H160</f>
        <v>0</v>
      </c>
      <c r="Q160" s="59">
        <v>4.2000000000000002E-4</v>
      </c>
      <c r="R160" s="59">
        <f>Q160*H160</f>
        <v>0</v>
      </c>
      <c r="S160" s="59">
        <v>0</v>
      </c>
      <c r="T160" s="60">
        <f>S160*H160</f>
        <v>0</v>
      </c>
      <c r="AR160" s="61" t="s">
        <v>71</v>
      </c>
      <c r="AT160" s="61" t="s">
        <v>48</v>
      </c>
      <c r="AU160" s="61" t="s">
        <v>52</v>
      </c>
      <c r="AY160" s="8" t="s">
        <v>47</v>
      </c>
      <c r="BE160" s="62">
        <f>IF(N160="základná",J160,0)</f>
        <v>0</v>
      </c>
      <c r="BF160" s="62">
        <f>IF(N160="znížená",J160,0)</f>
        <v>0</v>
      </c>
      <c r="BG160" s="62">
        <f>IF(N160="zákl. prenesená",J160,0)</f>
        <v>0</v>
      </c>
      <c r="BH160" s="62">
        <f>IF(N160="zníž. prenesená",J160,0)</f>
        <v>0</v>
      </c>
      <c r="BI160" s="62">
        <f>IF(N160="nulová",J160,0)</f>
        <v>0</v>
      </c>
      <c r="BJ160" s="8" t="s">
        <v>52</v>
      </c>
      <c r="BK160" s="63">
        <f>ROUND(I160*H160,3)</f>
        <v>0</v>
      </c>
      <c r="BL160" s="8" t="s">
        <v>71</v>
      </c>
      <c r="BM160" s="61" t="s">
        <v>111</v>
      </c>
    </row>
    <row r="161" spans="2:65" s="5" customFormat="1" x14ac:dyDescent="0.2">
      <c r="B161" s="64"/>
      <c r="D161" s="65"/>
      <c r="E161" s="66"/>
      <c r="F161" s="67"/>
      <c r="H161" s="66"/>
      <c r="L161" s="64"/>
      <c r="M161" s="68"/>
      <c r="N161" s="69"/>
      <c r="O161" s="69"/>
      <c r="P161" s="69"/>
      <c r="Q161" s="69"/>
      <c r="R161" s="69"/>
      <c r="S161" s="69"/>
      <c r="T161" s="70"/>
      <c r="AT161" s="66" t="s">
        <v>54</v>
      </c>
      <c r="AU161" s="66" t="s">
        <v>52</v>
      </c>
      <c r="AV161" s="5" t="s">
        <v>30</v>
      </c>
      <c r="AW161" s="5" t="s">
        <v>19</v>
      </c>
      <c r="AX161" s="5" t="s">
        <v>29</v>
      </c>
      <c r="AY161" s="66" t="s">
        <v>47</v>
      </c>
    </row>
    <row r="162" spans="2:65" s="6" customFormat="1" x14ac:dyDescent="0.2">
      <c r="B162" s="71"/>
      <c r="D162" s="65"/>
      <c r="E162" s="72"/>
      <c r="F162" s="73"/>
      <c r="H162" s="74"/>
      <c r="L162" s="71"/>
      <c r="M162" s="75"/>
      <c r="N162" s="76"/>
      <c r="O162" s="76"/>
      <c r="P162" s="76"/>
      <c r="Q162" s="76"/>
      <c r="R162" s="76"/>
      <c r="S162" s="76"/>
      <c r="T162" s="77"/>
      <c r="AT162" s="72" t="s">
        <v>54</v>
      </c>
      <c r="AU162" s="72" t="s">
        <v>52</v>
      </c>
      <c r="AV162" s="6" t="s">
        <v>52</v>
      </c>
      <c r="AW162" s="6" t="s">
        <v>19</v>
      </c>
      <c r="AX162" s="6" t="s">
        <v>29</v>
      </c>
      <c r="AY162" s="72" t="s">
        <v>47</v>
      </c>
    </row>
    <row r="163" spans="2:65" s="5" customFormat="1" x14ac:dyDescent="0.2">
      <c r="B163" s="64"/>
      <c r="D163" s="65"/>
      <c r="E163" s="66"/>
      <c r="F163" s="67"/>
      <c r="H163" s="66"/>
      <c r="L163" s="64"/>
      <c r="M163" s="68"/>
      <c r="N163" s="69"/>
      <c r="O163" s="69"/>
      <c r="P163" s="69"/>
      <c r="Q163" s="69"/>
      <c r="R163" s="69"/>
      <c r="S163" s="69"/>
      <c r="T163" s="70"/>
      <c r="AT163" s="66" t="s">
        <v>54</v>
      </c>
      <c r="AU163" s="66" t="s">
        <v>52</v>
      </c>
      <c r="AV163" s="5" t="s">
        <v>30</v>
      </c>
      <c r="AW163" s="5" t="s">
        <v>19</v>
      </c>
      <c r="AX163" s="5" t="s">
        <v>29</v>
      </c>
      <c r="AY163" s="66" t="s">
        <v>47</v>
      </c>
    </row>
    <row r="164" spans="2:65" s="6" customFormat="1" x14ac:dyDescent="0.2">
      <c r="B164" s="71"/>
      <c r="D164" s="65"/>
      <c r="E164" s="72"/>
      <c r="F164" s="73"/>
      <c r="H164" s="74"/>
      <c r="L164" s="71"/>
      <c r="M164" s="75"/>
      <c r="N164" s="76"/>
      <c r="O164" s="76"/>
      <c r="P164" s="76"/>
      <c r="Q164" s="76"/>
      <c r="R164" s="76"/>
      <c r="S164" s="76"/>
      <c r="T164" s="77"/>
      <c r="AT164" s="72" t="s">
        <v>54</v>
      </c>
      <c r="AU164" s="72" t="s">
        <v>52</v>
      </c>
      <c r="AV164" s="6" t="s">
        <v>52</v>
      </c>
      <c r="AW164" s="6" t="s">
        <v>19</v>
      </c>
      <c r="AX164" s="6" t="s">
        <v>29</v>
      </c>
      <c r="AY164" s="72" t="s">
        <v>47</v>
      </c>
    </row>
    <row r="165" spans="2:65" s="7" customFormat="1" x14ac:dyDescent="0.2">
      <c r="B165" s="78"/>
      <c r="D165" s="65"/>
      <c r="E165" s="79"/>
      <c r="F165" s="80"/>
      <c r="H165" s="81"/>
      <c r="L165" s="78"/>
      <c r="M165" s="82"/>
      <c r="N165" s="83"/>
      <c r="O165" s="83"/>
      <c r="P165" s="83"/>
      <c r="Q165" s="83"/>
      <c r="R165" s="83"/>
      <c r="S165" s="83"/>
      <c r="T165" s="84"/>
      <c r="AT165" s="79" t="s">
        <v>54</v>
      </c>
      <c r="AU165" s="79" t="s">
        <v>52</v>
      </c>
      <c r="AV165" s="7" t="s">
        <v>51</v>
      </c>
      <c r="AW165" s="7" t="s">
        <v>19</v>
      </c>
      <c r="AX165" s="7" t="s">
        <v>30</v>
      </c>
      <c r="AY165" s="79" t="s">
        <v>47</v>
      </c>
    </row>
    <row r="166" spans="2:65" s="1" customFormat="1" ht="36" customHeight="1" x14ac:dyDescent="0.2">
      <c r="B166" s="51"/>
      <c r="C166" s="85"/>
      <c r="D166" s="85"/>
      <c r="E166" s="86"/>
      <c r="F166" s="87"/>
      <c r="G166" s="88"/>
      <c r="H166" s="89"/>
      <c r="I166" s="89"/>
      <c r="J166" s="89"/>
      <c r="K166" s="87" t="s">
        <v>50</v>
      </c>
      <c r="L166" s="90"/>
      <c r="M166" s="91" t="s">
        <v>0</v>
      </c>
      <c r="N166" s="92" t="s">
        <v>24</v>
      </c>
      <c r="O166" s="59">
        <v>0</v>
      </c>
      <c r="P166" s="59">
        <f>O166*H166</f>
        <v>0</v>
      </c>
      <c r="Q166" s="59">
        <v>2.1899999999999999E-2</v>
      </c>
      <c r="R166" s="59">
        <f>Q166*H166</f>
        <v>0</v>
      </c>
      <c r="S166" s="59">
        <v>0</v>
      </c>
      <c r="T166" s="60">
        <f>S166*H166</f>
        <v>0</v>
      </c>
      <c r="AR166" s="61" t="s">
        <v>84</v>
      </c>
      <c r="AT166" s="61" t="s">
        <v>81</v>
      </c>
      <c r="AU166" s="61" t="s">
        <v>52</v>
      </c>
      <c r="AY166" s="8" t="s">
        <v>47</v>
      </c>
      <c r="BE166" s="62">
        <f>IF(N166="základná",J166,0)</f>
        <v>0</v>
      </c>
      <c r="BF166" s="62">
        <f>IF(N166="znížená",J166,0)</f>
        <v>0</v>
      </c>
      <c r="BG166" s="62">
        <f>IF(N166="zákl. prenesená",J166,0)</f>
        <v>0</v>
      </c>
      <c r="BH166" s="62">
        <f>IF(N166="zníž. prenesená",J166,0)</f>
        <v>0</v>
      </c>
      <c r="BI166" s="62">
        <f>IF(N166="nulová",J166,0)</f>
        <v>0</v>
      </c>
      <c r="BJ166" s="8" t="s">
        <v>52</v>
      </c>
      <c r="BK166" s="63">
        <f>ROUND(I166*H166,3)</f>
        <v>0</v>
      </c>
      <c r="BL166" s="8" t="s">
        <v>71</v>
      </c>
      <c r="BM166" s="61" t="s">
        <v>112</v>
      </c>
    </row>
    <row r="167" spans="2:65" s="6" customFormat="1" x14ac:dyDescent="0.2">
      <c r="B167" s="71"/>
      <c r="D167" s="65"/>
      <c r="E167" s="72"/>
      <c r="F167" s="73"/>
      <c r="H167" s="74"/>
      <c r="L167" s="71"/>
      <c r="M167" s="75"/>
      <c r="N167" s="76"/>
      <c r="O167" s="76"/>
      <c r="P167" s="76"/>
      <c r="Q167" s="76"/>
      <c r="R167" s="76"/>
      <c r="S167" s="76"/>
      <c r="T167" s="77"/>
      <c r="AT167" s="72" t="s">
        <v>54</v>
      </c>
      <c r="AU167" s="72" t="s">
        <v>52</v>
      </c>
      <c r="AV167" s="6" t="s">
        <v>52</v>
      </c>
      <c r="AW167" s="6" t="s">
        <v>19</v>
      </c>
      <c r="AX167" s="6" t="s">
        <v>30</v>
      </c>
      <c r="AY167" s="72" t="s">
        <v>47</v>
      </c>
    </row>
    <row r="168" spans="2:65" s="1" customFormat="1" ht="24" customHeight="1" x14ac:dyDescent="0.2">
      <c r="B168" s="51"/>
      <c r="C168" s="85"/>
      <c r="D168" s="85"/>
      <c r="E168" s="86"/>
      <c r="F168" s="87"/>
      <c r="G168" s="88"/>
      <c r="H168" s="89"/>
      <c r="I168" s="89"/>
      <c r="J168" s="89"/>
      <c r="K168" s="87" t="s">
        <v>0</v>
      </c>
      <c r="L168" s="90"/>
      <c r="M168" s="91" t="s">
        <v>0</v>
      </c>
      <c r="N168" s="92" t="s">
        <v>24</v>
      </c>
      <c r="O168" s="59">
        <v>0</v>
      </c>
      <c r="P168" s="59">
        <f>O168*H168</f>
        <v>0</v>
      </c>
      <c r="Q168" s="59">
        <v>2.1899999999999999E-2</v>
      </c>
      <c r="R168" s="59">
        <f>Q168*H168</f>
        <v>0</v>
      </c>
      <c r="S168" s="59">
        <v>0</v>
      </c>
      <c r="T168" s="60">
        <f>S168*H168</f>
        <v>0</v>
      </c>
      <c r="AR168" s="61" t="s">
        <v>84</v>
      </c>
      <c r="AT168" s="61" t="s">
        <v>81</v>
      </c>
      <c r="AU168" s="61" t="s">
        <v>52</v>
      </c>
      <c r="AY168" s="8" t="s">
        <v>47</v>
      </c>
      <c r="BE168" s="62">
        <f>IF(N168="základná",J168,0)</f>
        <v>0</v>
      </c>
      <c r="BF168" s="62">
        <f>IF(N168="znížená",J168,0)</f>
        <v>0</v>
      </c>
      <c r="BG168" s="62">
        <f>IF(N168="zákl. prenesená",J168,0)</f>
        <v>0</v>
      </c>
      <c r="BH168" s="62">
        <f>IF(N168="zníž. prenesená",J168,0)</f>
        <v>0</v>
      </c>
      <c r="BI168" s="62">
        <f>IF(N168="nulová",J168,0)</f>
        <v>0</v>
      </c>
      <c r="BJ168" s="8" t="s">
        <v>52</v>
      </c>
      <c r="BK168" s="63">
        <f>ROUND(I168*H168,3)</f>
        <v>0</v>
      </c>
      <c r="BL168" s="8" t="s">
        <v>71</v>
      </c>
      <c r="BM168" s="61" t="s">
        <v>113</v>
      </c>
    </row>
    <row r="169" spans="2:65" s="6" customFormat="1" x14ac:dyDescent="0.2">
      <c r="B169" s="71"/>
      <c r="D169" s="65"/>
      <c r="E169" s="72"/>
      <c r="F169" s="73"/>
      <c r="H169" s="74"/>
      <c r="L169" s="71"/>
      <c r="M169" s="75"/>
      <c r="N169" s="76"/>
      <c r="O169" s="76"/>
      <c r="P169" s="76"/>
      <c r="Q169" s="76"/>
      <c r="R169" s="76"/>
      <c r="S169" s="76"/>
      <c r="T169" s="77"/>
      <c r="AT169" s="72" t="s">
        <v>54</v>
      </c>
      <c r="AU169" s="72" t="s">
        <v>52</v>
      </c>
      <c r="AV169" s="6" t="s">
        <v>52</v>
      </c>
      <c r="AW169" s="6" t="s">
        <v>19</v>
      </c>
      <c r="AX169" s="6" t="s">
        <v>30</v>
      </c>
      <c r="AY169" s="72" t="s">
        <v>47</v>
      </c>
    </row>
    <row r="170" spans="2:65" s="1" customFormat="1" ht="24" customHeight="1" x14ac:dyDescent="0.2">
      <c r="B170" s="51"/>
      <c r="C170" s="85"/>
      <c r="D170" s="85"/>
      <c r="E170" s="86"/>
      <c r="F170" s="87"/>
      <c r="G170" s="88"/>
      <c r="H170" s="89"/>
      <c r="I170" s="89"/>
      <c r="J170" s="89"/>
      <c r="K170" s="87" t="s">
        <v>0</v>
      </c>
      <c r="L170" s="90"/>
      <c r="M170" s="91" t="s">
        <v>0</v>
      </c>
      <c r="N170" s="92" t="s">
        <v>24</v>
      </c>
      <c r="O170" s="59">
        <v>0</v>
      </c>
      <c r="P170" s="59">
        <f>O170*H170</f>
        <v>0</v>
      </c>
      <c r="Q170" s="59">
        <v>2.1899999999999999E-2</v>
      </c>
      <c r="R170" s="59">
        <f>Q170*H170</f>
        <v>0</v>
      </c>
      <c r="S170" s="59">
        <v>0</v>
      </c>
      <c r="T170" s="60">
        <f>S170*H170</f>
        <v>0</v>
      </c>
      <c r="AR170" s="61" t="s">
        <v>84</v>
      </c>
      <c r="AT170" s="61" t="s">
        <v>81</v>
      </c>
      <c r="AU170" s="61" t="s">
        <v>52</v>
      </c>
      <c r="AY170" s="8" t="s">
        <v>47</v>
      </c>
      <c r="BE170" s="62">
        <f>IF(N170="základná",J170,0)</f>
        <v>0</v>
      </c>
      <c r="BF170" s="62">
        <f>IF(N170="znížená",J170,0)</f>
        <v>0</v>
      </c>
      <c r="BG170" s="62">
        <f>IF(N170="zákl. prenesená",J170,0)</f>
        <v>0</v>
      </c>
      <c r="BH170" s="62">
        <f>IF(N170="zníž. prenesená",J170,0)</f>
        <v>0</v>
      </c>
      <c r="BI170" s="62">
        <f>IF(N170="nulová",J170,0)</f>
        <v>0</v>
      </c>
      <c r="BJ170" s="8" t="s">
        <v>52</v>
      </c>
      <c r="BK170" s="63">
        <f>ROUND(I170*H170,3)</f>
        <v>0</v>
      </c>
      <c r="BL170" s="8" t="s">
        <v>71</v>
      </c>
      <c r="BM170" s="61" t="s">
        <v>114</v>
      </c>
    </row>
    <row r="171" spans="2:65" s="6" customFormat="1" x14ac:dyDescent="0.2">
      <c r="B171" s="71"/>
      <c r="D171" s="65"/>
      <c r="E171" s="72"/>
      <c r="F171" s="73"/>
      <c r="H171" s="74"/>
      <c r="L171" s="71"/>
      <c r="M171" s="75"/>
      <c r="N171" s="76"/>
      <c r="O171" s="76"/>
      <c r="P171" s="76"/>
      <c r="Q171" s="76"/>
      <c r="R171" s="76"/>
      <c r="S171" s="76"/>
      <c r="T171" s="77"/>
      <c r="AT171" s="72" t="s">
        <v>54</v>
      </c>
      <c r="AU171" s="72" t="s">
        <v>52</v>
      </c>
      <c r="AV171" s="6" t="s">
        <v>52</v>
      </c>
      <c r="AW171" s="6" t="s">
        <v>19</v>
      </c>
      <c r="AX171" s="6" t="s">
        <v>30</v>
      </c>
      <c r="AY171" s="72" t="s">
        <v>47</v>
      </c>
    </row>
    <row r="172" spans="2:65" s="1" customFormat="1" ht="24" customHeight="1" x14ac:dyDescent="0.2">
      <c r="B172" s="51"/>
      <c r="C172" s="85"/>
      <c r="D172" s="85"/>
      <c r="E172" s="86"/>
      <c r="F172" s="87"/>
      <c r="G172" s="88"/>
      <c r="H172" s="89"/>
      <c r="I172" s="89"/>
      <c r="J172" s="89"/>
      <c r="K172" s="87" t="s">
        <v>0</v>
      </c>
      <c r="L172" s="90"/>
      <c r="M172" s="91" t="s">
        <v>0</v>
      </c>
      <c r="N172" s="92" t="s">
        <v>24</v>
      </c>
      <c r="O172" s="59">
        <v>0</v>
      </c>
      <c r="P172" s="59">
        <f>O172*H172</f>
        <v>0</v>
      </c>
      <c r="Q172" s="59">
        <v>2.1899999999999999E-2</v>
      </c>
      <c r="R172" s="59">
        <f>Q172*H172</f>
        <v>0</v>
      </c>
      <c r="S172" s="59">
        <v>0</v>
      </c>
      <c r="T172" s="60">
        <f>S172*H172</f>
        <v>0</v>
      </c>
      <c r="AR172" s="61" t="s">
        <v>84</v>
      </c>
      <c r="AT172" s="61" t="s">
        <v>81</v>
      </c>
      <c r="AU172" s="61" t="s">
        <v>52</v>
      </c>
      <c r="AY172" s="8" t="s">
        <v>47</v>
      </c>
      <c r="BE172" s="62">
        <f>IF(N172="základná",J172,0)</f>
        <v>0</v>
      </c>
      <c r="BF172" s="62">
        <f>IF(N172="znížená",J172,0)</f>
        <v>0</v>
      </c>
      <c r="BG172" s="62">
        <f>IF(N172="zákl. prenesená",J172,0)</f>
        <v>0</v>
      </c>
      <c r="BH172" s="62">
        <f>IF(N172="zníž. prenesená",J172,0)</f>
        <v>0</v>
      </c>
      <c r="BI172" s="62">
        <f>IF(N172="nulová",J172,0)</f>
        <v>0</v>
      </c>
      <c r="BJ172" s="8" t="s">
        <v>52</v>
      </c>
      <c r="BK172" s="63">
        <f>ROUND(I172*H172,3)</f>
        <v>0</v>
      </c>
      <c r="BL172" s="8" t="s">
        <v>71</v>
      </c>
      <c r="BM172" s="61" t="s">
        <v>115</v>
      </c>
    </row>
    <row r="173" spans="2:65" s="6" customFormat="1" x14ac:dyDescent="0.2">
      <c r="B173" s="71"/>
      <c r="D173" s="65"/>
      <c r="E173" s="72"/>
      <c r="F173" s="73"/>
      <c r="H173" s="74"/>
      <c r="L173" s="71"/>
      <c r="M173" s="75"/>
      <c r="N173" s="76"/>
      <c r="O173" s="76"/>
      <c r="P173" s="76"/>
      <c r="Q173" s="76"/>
      <c r="R173" s="76"/>
      <c r="S173" s="76"/>
      <c r="T173" s="77"/>
      <c r="AT173" s="72" t="s">
        <v>54</v>
      </c>
      <c r="AU173" s="72" t="s">
        <v>52</v>
      </c>
      <c r="AV173" s="6" t="s">
        <v>52</v>
      </c>
      <c r="AW173" s="6" t="s">
        <v>19</v>
      </c>
      <c r="AX173" s="6" t="s">
        <v>30</v>
      </c>
      <c r="AY173" s="72" t="s">
        <v>47</v>
      </c>
    </row>
    <row r="174" spans="2:65" s="1" customFormat="1" ht="24" customHeight="1" x14ac:dyDescent="0.2">
      <c r="B174" s="51"/>
      <c r="C174" s="52"/>
      <c r="D174" s="52"/>
      <c r="E174" s="53"/>
      <c r="F174" s="54"/>
      <c r="G174" s="55"/>
      <c r="H174" s="56"/>
      <c r="I174" s="56"/>
      <c r="J174" s="56"/>
      <c r="K174" s="54" t="s">
        <v>50</v>
      </c>
      <c r="L174" s="15"/>
      <c r="M174" s="57" t="s">
        <v>0</v>
      </c>
      <c r="N174" s="58" t="s">
        <v>24</v>
      </c>
      <c r="O174" s="59">
        <v>12.05636</v>
      </c>
      <c r="P174" s="59">
        <f>O174*H174</f>
        <v>0</v>
      </c>
      <c r="Q174" s="59">
        <v>0</v>
      </c>
      <c r="R174" s="59">
        <f>Q174*H174</f>
        <v>0</v>
      </c>
      <c r="S174" s="59">
        <v>0</v>
      </c>
      <c r="T174" s="60">
        <f>S174*H174</f>
        <v>0</v>
      </c>
      <c r="AR174" s="61" t="s">
        <v>71</v>
      </c>
      <c r="AT174" s="61" t="s">
        <v>48</v>
      </c>
      <c r="AU174" s="61" t="s">
        <v>52</v>
      </c>
      <c r="AY174" s="8" t="s">
        <v>47</v>
      </c>
      <c r="BE174" s="62">
        <f>IF(N174="základná",J174,0)</f>
        <v>0</v>
      </c>
      <c r="BF174" s="62">
        <f>IF(N174="znížená",J174,0)</f>
        <v>0</v>
      </c>
      <c r="BG174" s="62">
        <f>IF(N174="zákl. prenesená",J174,0)</f>
        <v>0</v>
      </c>
      <c r="BH174" s="62">
        <f>IF(N174="zníž. prenesená",J174,0)</f>
        <v>0</v>
      </c>
      <c r="BI174" s="62">
        <f>IF(N174="nulová",J174,0)</f>
        <v>0</v>
      </c>
      <c r="BJ174" s="8" t="s">
        <v>52</v>
      </c>
      <c r="BK174" s="63">
        <f>ROUND(I174*H174,3)</f>
        <v>0</v>
      </c>
      <c r="BL174" s="8" t="s">
        <v>71</v>
      </c>
      <c r="BM174" s="61" t="s">
        <v>116</v>
      </c>
    </row>
    <row r="175" spans="2:65" s="6" customFormat="1" x14ac:dyDescent="0.2">
      <c r="B175" s="71"/>
      <c r="D175" s="65"/>
      <c r="E175" s="72"/>
      <c r="F175" s="73"/>
      <c r="H175" s="74"/>
      <c r="L175" s="71"/>
      <c r="M175" s="75"/>
      <c r="N175" s="76"/>
      <c r="O175" s="76"/>
      <c r="P175" s="76"/>
      <c r="Q175" s="76"/>
      <c r="R175" s="76"/>
      <c r="S175" s="76"/>
      <c r="T175" s="77"/>
      <c r="AT175" s="72" t="s">
        <v>54</v>
      </c>
      <c r="AU175" s="72" t="s">
        <v>52</v>
      </c>
      <c r="AV175" s="6" t="s">
        <v>52</v>
      </c>
      <c r="AW175" s="6" t="s">
        <v>19</v>
      </c>
      <c r="AX175" s="6" t="s">
        <v>30</v>
      </c>
      <c r="AY175" s="72" t="s">
        <v>47</v>
      </c>
    </row>
    <row r="176" spans="2:65" s="1" customFormat="1" ht="36" customHeight="1" x14ac:dyDescent="0.2">
      <c r="B176" s="51"/>
      <c r="C176" s="85"/>
      <c r="D176" s="85"/>
      <c r="E176" s="86"/>
      <c r="F176" s="87"/>
      <c r="G176" s="88"/>
      <c r="H176" s="89"/>
      <c r="I176" s="89"/>
      <c r="J176" s="89"/>
      <c r="K176" s="87" t="s">
        <v>0</v>
      </c>
      <c r="L176" s="90"/>
      <c r="M176" s="91" t="s">
        <v>0</v>
      </c>
      <c r="N176" s="92" t="s">
        <v>24</v>
      </c>
      <c r="O176" s="59">
        <v>0</v>
      </c>
      <c r="P176" s="59">
        <f>O176*H176</f>
        <v>0</v>
      </c>
      <c r="Q176" s="59">
        <v>9.375E-2</v>
      </c>
      <c r="R176" s="59">
        <f>Q176*H176</f>
        <v>0</v>
      </c>
      <c r="S176" s="59">
        <v>0</v>
      </c>
      <c r="T176" s="60">
        <f>S176*H176</f>
        <v>0</v>
      </c>
      <c r="AR176" s="61" t="s">
        <v>84</v>
      </c>
      <c r="AT176" s="61" t="s">
        <v>81</v>
      </c>
      <c r="AU176" s="61" t="s">
        <v>52</v>
      </c>
      <c r="AY176" s="8" t="s">
        <v>47</v>
      </c>
      <c r="BE176" s="62">
        <f>IF(N176="základná",J176,0)</f>
        <v>0</v>
      </c>
      <c r="BF176" s="62">
        <f>IF(N176="znížená",J176,0)</f>
        <v>0</v>
      </c>
      <c r="BG176" s="62">
        <f>IF(N176="zákl. prenesená",J176,0)</f>
        <v>0</v>
      </c>
      <c r="BH176" s="62">
        <f>IF(N176="zníž. prenesená",J176,0)</f>
        <v>0</v>
      </c>
      <c r="BI176" s="62">
        <f>IF(N176="nulová",J176,0)</f>
        <v>0</v>
      </c>
      <c r="BJ176" s="8" t="s">
        <v>52</v>
      </c>
      <c r="BK176" s="63">
        <f>ROUND(I176*H176,3)</f>
        <v>0</v>
      </c>
      <c r="BL176" s="8" t="s">
        <v>71</v>
      </c>
      <c r="BM176" s="61" t="s">
        <v>117</v>
      </c>
    </row>
    <row r="177" spans="2:65" s="1" customFormat="1" ht="24" customHeight="1" x14ac:dyDescent="0.2">
      <c r="B177" s="51"/>
      <c r="C177" s="52"/>
      <c r="D177" s="52"/>
      <c r="E177" s="53"/>
      <c r="F177" s="54"/>
      <c r="G177" s="55"/>
      <c r="H177" s="56"/>
      <c r="I177" s="56"/>
      <c r="J177" s="56"/>
      <c r="K177" s="54" t="s">
        <v>50</v>
      </c>
      <c r="L177" s="15"/>
      <c r="M177" s="57" t="s">
        <v>0</v>
      </c>
      <c r="N177" s="58" t="s">
        <v>24</v>
      </c>
      <c r="O177" s="59">
        <v>0.22</v>
      </c>
      <c r="P177" s="59">
        <f>O177*H177</f>
        <v>0</v>
      </c>
      <c r="Q177" s="59">
        <v>6.0000000000000002E-5</v>
      </c>
      <c r="R177" s="59">
        <f>Q177*H177</f>
        <v>0</v>
      </c>
      <c r="S177" s="59">
        <v>0</v>
      </c>
      <c r="T177" s="60">
        <f>S177*H177</f>
        <v>0</v>
      </c>
      <c r="AR177" s="61" t="s">
        <v>71</v>
      </c>
      <c r="AT177" s="61" t="s">
        <v>48</v>
      </c>
      <c r="AU177" s="61" t="s">
        <v>52</v>
      </c>
      <c r="AY177" s="8" t="s">
        <v>47</v>
      </c>
      <c r="BE177" s="62">
        <f>IF(N177="základná",J177,0)</f>
        <v>0</v>
      </c>
      <c r="BF177" s="62">
        <f>IF(N177="znížená",J177,0)</f>
        <v>0</v>
      </c>
      <c r="BG177" s="62">
        <f>IF(N177="zákl. prenesená",J177,0)</f>
        <v>0</v>
      </c>
      <c r="BH177" s="62">
        <f>IF(N177="zníž. prenesená",J177,0)</f>
        <v>0</v>
      </c>
      <c r="BI177" s="62">
        <f>IF(N177="nulová",J177,0)</f>
        <v>0</v>
      </c>
      <c r="BJ177" s="8" t="s">
        <v>52</v>
      </c>
      <c r="BK177" s="63">
        <f>ROUND(I177*H177,3)</f>
        <v>0</v>
      </c>
      <c r="BL177" s="8" t="s">
        <v>71</v>
      </c>
      <c r="BM177" s="61" t="s">
        <v>118</v>
      </c>
    </row>
    <row r="178" spans="2:65" s="5" customFormat="1" x14ac:dyDescent="0.2">
      <c r="B178" s="64"/>
      <c r="D178" s="65"/>
      <c r="E178" s="66"/>
      <c r="F178" s="67"/>
      <c r="H178" s="66"/>
      <c r="L178" s="64"/>
      <c r="M178" s="68"/>
      <c r="N178" s="69"/>
      <c r="O178" s="69"/>
      <c r="P178" s="69"/>
      <c r="Q178" s="69"/>
      <c r="R178" s="69"/>
      <c r="S178" s="69"/>
      <c r="T178" s="70"/>
      <c r="AT178" s="66" t="s">
        <v>54</v>
      </c>
      <c r="AU178" s="66" t="s">
        <v>52</v>
      </c>
      <c r="AV178" s="5" t="s">
        <v>30</v>
      </c>
      <c r="AW178" s="5" t="s">
        <v>19</v>
      </c>
      <c r="AX178" s="5" t="s">
        <v>29</v>
      </c>
      <c r="AY178" s="66" t="s">
        <v>47</v>
      </c>
    </row>
    <row r="179" spans="2:65" s="5" customFormat="1" x14ac:dyDescent="0.2">
      <c r="B179" s="64"/>
      <c r="D179" s="65"/>
      <c r="E179" s="66"/>
      <c r="F179" s="67"/>
      <c r="H179" s="66"/>
      <c r="L179" s="64"/>
      <c r="M179" s="68"/>
      <c r="N179" s="69"/>
      <c r="O179" s="69"/>
      <c r="P179" s="69"/>
      <c r="Q179" s="69"/>
      <c r="R179" s="69"/>
      <c r="S179" s="69"/>
      <c r="T179" s="70"/>
      <c r="AT179" s="66" t="s">
        <v>54</v>
      </c>
      <c r="AU179" s="66" t="s">
        <v>52</v>
      </c>
      <c r="AV179" s="5" t="s">
        <v>30</v>
      </c>
      <c r="AW179" s="5" t="s">
        <v>19</v>
      </c>
      <c r="AX179" s="5" t="s">
        <v>29</v>
      </c>
      <c r="AY179" s="66" t="s">
        <v>47</v>
      </c>
    </row>
    <row r="180" spans="2:65" s="6" customFormat="1" x14ac:dyDescent="0.2">
      <c r="B180" s="71"/>
      <c r="D180" s="65"/>
      <c r="E180" s="72"/>
      <c r="F180" s="73"/>
      <c r="H180" s="74"/>
      <c r="L180" s="71"/>
      <c r="M180" s="75"/>
      <c r="N180" s="76"/>
      <c r="O180" s="76"/>
      <c r="P180" s="76"/>
      <c r="Q180" s="76"/>
      <c r="R180" s="76"/>
      <c r="S180" s="76"/>
      <c r="T180" s="77"/>
      <c r="AT180" s="72" t="s">
        <v>54</v>
      </c>
      <c r="AU180" s="72" t="s">
        <v>52</v>
      </c>
      <c r="AV180" s="6" t="s">
        <v>52</v>
      </c>
      <c r="AW180" s="6" t="s">
        <v>19</v>
      </c>
      <c r="AX180" s="6" t="s">
        <v>29</v>
      </c>
      <c r="AY180" s="72" t="s">
        <v>47</v>
      </c>
    </row>
    <row r="181" spans="2:65" s="5" customFormat="1" x14ac:dyDescent="0.2">
      <c r="B181" s="64"/>
      <c r="D181" s="65"/>
      <c r="E181" s="66"/>
      <c r="F181" s="67"/>
      <c r="H181" s="66"/>
      <c r="L181" s="64"/>
      <c r="M181" s="68"/>
      <c r="N181" s="69"/>
      <c r="O181" s="69"/>
      <c r="P181" s="69"/>
      <c r="Q181" s="69"/>
      <c r="R181" s="69"/>
      <c r="S181" s="69"/>
      <c r="T181" s="70"/>
      <c r="AT181" s="66" t="s">
        <v>54</v>
      </c>
      <c r="AU181" s="66" t="s">
        <v>52</v>
      </c>
      <c r="AV181" s="5" t="s">
        <v>30</v>
      </c>
      <c r="AW181" s="5" t="s">
        <v>19</v>
      </c>
      <c r="AX181" s="5" t="s">
        <v>29</v>
      </c>
      <c r="AY181" s="66" t="s">
        <v>47</v>
      </c>
    </row>
    <row r="182" spans="2:65" s="5" customFormat="1" x14ac:dyDescent="0.2">
      <c r="B182" s="64"/>
      <c r="D182" s="65"/>
      <c r="E182" s="66"/>
      <c r="F182" s="67"/>
      <c r="H182" s="66"/>
      <c r="L182" s="64"/>
      <c r="M182" s="68"/>
      <c r="N182" s="69"/>
      <c r="O182" s="69"/>
      <c r="P182" s="69"/>
      <c r="Q182" s="69"/>
      <c r="R182" s="69"/>
      <c r="S182" s="69"/>
      <c r="T182" s="70"/>
      <c r="AT182" s="66" t="s">
        <v>54</v>
      </c>
      <c r="AU182" s="66" t="s">
        <v>52</v>
      </c>
      <c r="AV182" s="5" t="s">
        <v>30</v>
      </c>
      <c r="AW182" s="5" t="s">
        <v>19</v>
      </c>
      <c r="AX182" s="5" t="s">
        <v>29</v>
      </c>
      <c r="AY182" s="66" t="s">
        <v>47</v>
      </c>
    </row>
    <row r="183" spans="2:65" s="6" customFormat="1" x14ac:dyDescent="0.2">
      <c r="B183" s="71"/>
      <c r="D183" s="65"/>
      <c r="E183" s="72"/>
      <c r="F183" s="73"/>
      <c r="H183" s="74"/>
      <c r="L183" s="71"/>
      <c r="M183" s="75"/>
      <c r="N183" s="76"/>
      <c r="O183" s="76"/>
      <c r="P183" s="76"/>
      <c r="Q183" s="76"/>
      <c r="R183" s="76"/>
      <c r="S183" s="76"/>
      <c r="T183" s="77"/>
      <c r="AT183" s="72" t="s">
        <v>54</v>
      </c>
      <c r="AU183" s="72" t="s">
        <v>52</v>
      </c>
      <c r="AV183" s="6" t="s">
        <v>52</v>
      </c>
      <c r="AW183" s="6" t="s">
        <v>19</v>
      </c>
      <c r="AX183" s="6" t="s">
        <v>29</v>
      </c>
      <c r="AY183" s="72" t="s">
        <v>47</v>
      </c>
    </row>
    <row r="184" spans="2:65" s="7" customFormat="1" x14ac:dyDescent="0.2">
      <c r="B184" s="78"/>
      <c r="D184" s="65"/>
      <c r="E184" s="79"/>
      <c r="F184" s="80"/>
      <c r="H184" s="81"/>
      <c r="L184" s="78"/>
      <c r="M184" s="82"/>
      <c r="N184" s="83"/>
      <c r="O184" s="83"/>
      <c r="P184" s="83"/>
      <c r="Q184" s="83"/>
      <c r="R184" s="83"/>
      <c r="S184" s="83"/>
      <c r="T184" s="84"/>
      <c r="AT184" s="79" t="s">
        <v>54</v>
      </c>
      <c r="AU184" s="79" t="s">
        <v>52</v>
      </c>
      <c r="AV184" s="7" t="s">
        <v>51</v>
      </c>
      <c r="AW184" s="7" t="s">
        <v>19</v>
      </c>
      <c r="AX184" s="7" t="s">
        <v>30</v>
      </c>
      <c r="AY184" s="79" t="s">
        <v>47</v>
      </c>
    </row>
    <row r="185" spans="2:65" s="1" customFormat="1" ht="24" customHeight="1" x14ac:dyDescent="0.2">
      <c r="B185" s="51"/>
      <c r="C185" s="85"/>
      <c r="D185" s="85"/>
      <c r="E185" s="86"/>
      <c r="F185" s="87"/>
      <c r="G185" s="88"/>
      <c r="H185" s="89"/>
      <c r="I185" s="89"/>
      <c r="J185" s="89"/>
      <c r="K185" s="87" t="s">
        <v>50</v>
      </c>
      <c r="L185" s="90"/>
      <c r="M185" s="91" t="s">
        <v>0</v>
      </c>
      <c r="N185" s="92" t="s">
        <v>24</v>
      </c>
      <c r="O185" s="59">
        <v>0</v>
      </c>
      <c r="P185" s="59">
        <f>O185*H185</f>
        <v>0</v>
      </c>
      <c r="Q185" s="59">
        <v>1</v>
      </c>
      <c r="R185" s="59">
        <f>Q185*H185</f>
        <v>0</v>
      </c>
      <c r="S185" s="59">
        <v>0</v>
      </c>
      <c r="T185" s="60">
        <f>S185*H185</f>
        <v>0</v>
      </c>
      <c r="AR185" s="61" t="s">
        <v>84</v>
      </c>
      <c r="AT185" s="61" t="s">
        <v>81</v>
      </c>
      <c r="AU185" s="61" t="s">
        <v>52</v>
      </c>
      <c r="AY185" s="8" t="s">
        <v>47</v>
      </c>
      <c r="BE185" s="62">
        <f>IF(N185="základná",J185,0)</f>
        <v>0</v>
      </c>
      <c r="BF185" s="62">
        <f>IF(N185="znížená",J185,0)</f>
        <v>0</v>
      </c>
      <c r="BG185" s="62">
        <f>IF(N185="zákl. prenesená",J185,0)</f>
        <v>0</v>
      </c>
      <c r="BH185" s="62">
        <f>IF(N185="zníž. prenesená",J185,0)</f>
        <v>0</v>
      </c>
      <c r="BI185" s="62">
        <f>IF(N185="nulová",J185,0)</f>
        <v>0</v>
      </c>
      <c r="BJ185" s="8" t="s">
        <v>52</v>
      </c>
      <c r="BK185" s="63">
        <f>ROUND(I185*H185,3)</f>
        <v>0</v>
      </c>
      <c r="BL185" s="8" t="s">
        <v>71</v>
      </c>
      <c r="BM185" s="61" t="s">
        <v>119</v>
      </c>
    </row>
    <row r="186" spans="2:65" s="5" customFormat="1" x14ac:dyDescent="0.2">
      <c r="B186" s="64"/>
      <c r="D186" s="65"/>
      <c r="E186" s="66"/>
      <c r="F186" s="67"/>
      <c r="H186" s="66"/>
      <c r="L186" s="64"/>
      <c r="M186" s="68"/>
      <c r="N186" s="69"/>
      <c r="O186" s="69"/>
      <c r="P186" s="69"/>
      <c r="Q186" s="69"/>
      <c r="R186" s="69"/>
      <c r="S186" s="69"/>
      <c r="T186" s="70"/>
      <c r="AT186" s="66" t="s">
        <v>54</v>
      </c>
      <c r="AU186" s="66" t="s">
        <v>52</v>
      </c>
      <c r="AV186" s="5" t="s">
        <v>30</v>
      </c>
      <c r="AW186" s="5" t="s">
        <v>19</v>
      </c>
      <c r="AX186" s="5" t="s">
        <v>29</v>
      </c>
      <c r="AY186" s="66" t="s">
        <v>47</v>
      </c>
    </row>
    <row r="187" spans="2:65" s="5" customFormat="1" x14ac:dyDescent="0.2">
      <c r="B187" s="64"/>
      <c r="D187" s="65"/>
      <c r="E187" s="66"/>
      <c r="F187" s="67"/>
      <c r="H187" s="66"/>
      <c r="L187" s="64"/>
      <c r="M187" s="68"/>
      <c r="N187" s="69"/>
      <c r="O187" s="69"/>
      <c r="P187" s="69"/>
      <c r="Q187" s="69"/>
      <c r="R187" s="69"/>
      <c r="S187" s="69"/>
      <c r="T187" s="70"/>
      <c r="AT187" s="66" t="s">
        <v>54</v>
      </c>
      <c r="AU187" s="66" t="s">
        <v>52</v>
      </c>
      <c r="AV187" s="5" t="s">
        <v>30</v>
      </c>
      <c r="AW187" s="5" t="s">
        <v>19</v>
      </c>
      <c r="AX187" s="5" t="s">
        <v>29</v>
      </c>
      <c r="AY187" s="66" t="s">
        <v>47</v>
      </c>
    </row>
    <row r="188" spans="2:65" s="6" customFormat="1" x14ac:dyDescent="0.2">
      <c r="B188" s="71"/>
      <c r="D188" s="65"/>
      <c r="E188" s="72"/>
      <c r="F188" s="73"/>
      <c r="H188" s="74"/>
      <c r="L188" s="71"/>
      <c r="M188" s="75"/>
      <c r="N188" s="76"/>
      <c r="O188" s="76"/>
      <c r="P188" s="76"/>
      <c r="Q188" s="76"/>
      <c r="R188" s="76"/>
      <c r="S188" s="76"/>
      <c r="T188" s="77"/>
      <c r="AT188" s="72" t="s">
        <v>54</v>
      </c>
      <c r="AU188" s="72" t="s">
        <v>52</v>
      </c>
      <c r="AV188" s="6" t="s">
        <v>52</v>
      </c>
      <c r="AW188" s="6" t="s">
        <v>19</v>
      </c>
      <c r="AX188" s="6" t="s">
        <v>29</v>
      </c>
      <c r="AY188" s="72" t="s">
        <v>47</v>
      </c>
    </row>
    <row r="189" spans="2:65" s="7" customFormat="1" x14ac:dyDescent="0.2">
      <c r="B189" s="78"/>
      <c r="D189" s="65"/>
      <c r="E189" s="79"/>
      <c r="F189" s="80"/>
      <c r="H189" s="81"/>
      <c r="L189" s="78"/>
      <c r="M189" s="82"/>
      <c r="N189" s="83"/>
      <c r="O189" s="83"/>
      <c r="P189" s="83"/>
      <c r="Q189" s="83"/>
      <c r="R189" s="83"/>
      <c r="S189" s="83"/>
      <c r="T189" s="84"/>
      <c r="AT189" s="79" t="s">
        <v>54</v>
      </c>
      <c r="AU189" s="79" t="s">
        <v>52</v>
      </c>
      <c r="AV189" s="7" t="s">
        <v>51</v>
      </c>
      <c r="AW189" s="7" t="s">
        <v>19</v>
      </c>
      <c r="AX189" s="7" t="s">
        <v>30</v>
      </c>
      <c r="AY189" s="79" t="s">
        <v>47</v>
      </c>
    </row>
    <row r="190" spans="2:65" s="1" customFormat="1" ht="24" customHeight="1" x14ac:dyDescent="0.2">
      <c r="B190" s="51"/>
      <c r="C190" s="85"/>
      <c r="D190" s="85"/>
      <c r="E190" s="86"/>
      <c r="F190" s="87"/>
      <c r="G190" s="88"/>
      <c r="H190" s="89"/>
      <c r="I190" s="89"/>
      <c r="J190" s="89"/>
      <c r="K190" s="87" t="s">
        <v>0</v>
      </c>
      <c r="L190" s="90"/>
      <c r="M190" s="91" t="s">
        <v>0</v>
      </c>
      <c r="N190" s="92" t="s">
        <v>24</v>
      </c>
      <c r="O190" s="59">
        <v>0</v>
      </c>
      <c r="P190" s="59">
        <f>O190*H190</f>
        <v>0</v>
      </c>
      <c r="Q190" s="59">
        <v>5.0000000000000001E-4</v>
      </c>
      <c r="R190" s="59">
        <f>Q190*H190</f>
        <v>0</v>
      </c>
      <c r="S190" s="59">
        <v>0</v>
      </c>
      <c r="T190" s="60">
        <f>S190*H190</f>
        <v>0</v>
      </c>
      <c r="AR190" s="61" t="s">
        <v>84</v>
      </c>
      <c r="AT190" s="61" t="s">
        <v>81</v>
      </c>
      <c r="AU190" s="61" t="s">
        <v>52</v>
      </c>
      <c r="AY190" s="8" t="s">
        <v>47</v>
      </c>
      <c r="BE190" s="62">
        <f>IF(N190="základná",J190,0)</f>
        <v>0</v>
      </c>
      <c r="BF190" s="62">
        <f>IF(N190="znížená",J190,0)</f>
        <v>0</v>
      </c>
      <c r="BG190" s="62">
        <f>IF(N190="zákl. prenesená",J190,0)</f>
        <v>0</v>
      </c>
      <c r="BH190" s="62">
        <f>IF(N190="zníž. prenesená",J190,0)</f>
        <v>0</v>
      </c>
      <c r="BI190" s="62">
        <f>IF(N190="nulová",J190,0)</f>
        <v>0</v>
      </c>
      <c r="BJ190" s="8" t="s">
        <v>52</v>
      </c>
      <c r="BK190" s="63">
        <f>ROUND(I190*H190,3)</f>
        <v>0</v>
      </c>
      <c r="BL190" s="8" t="s">
        <v>71</v>
      </c>
      <c r="BM190" s="61" t="s">
        <v>120</v>
      </c>
    </row>
    <row r="191" spans="2:65" s="5" customFormat="1" x14ac:dyDescent="0.2">
      <c r="B191" s="64"/>
      <c r="D191" s="65"/>
      <c r="E191" s="66"/>
      <c r="F191" s="67"/>
      <c r="H191" s="66"/>
      <c r="L191" s="64"/>
      <c r="M191" s="68"/>
      <c r="N191" s="69"/>
      <c r="O191" s="69"/>
      <c r="P191" s="69"/>
      <c r="Q191" s="69"/>
      <c r="R191" s="69"/>
      <c r="S191" s="69"/>
      <c r="T191" s="70"/>
      <c r="AT191" s="66" t="s">
        <v>54</v>
      </c>
      <c r="AU191" s="66" t="s">
        <v>52</v>
      </c>
      <c r="AV191" s="5" t="s">
        <v>30</v>
      </c>
      <c r="AW191" s="5" t="s">
        <v>19</v>
      </c>
      <c r="AX191" s="5" t="s">
        <v>29</v>
      </c>
      <c r="AY191" s="66" t="s">
        <v>47</v>
      </c>
    </row>
    <row r="192" spans="2:65" s="5" customFormat="1" x14ac:dyDescent="0.2">
      <c r="B192" s="64"/>
      <c r="D192" s="65"/>
      <c r="E192" s="66"/>
      <c r="F192" s="67"/>
      <c r="H192" s="66"/>
      <c r="L192" s="64"/>
      <c r="M192" s="68"/>
      <c r="N192" s="69"/>
      <c r="O192" s="69"/>
      <c r="P192" s="69"/>
      <c r="Q192" s="69"/>
      <c r="R192" s="69"/>
      <c r="S192" s="69"/>
      <c r="T192" s="70"/>
      <c r="AT192" s="66" t="s">
        <v>54</v>
      </c>
      <c r="AU192" s="66" t="s">
        <v>52</v>
      </c>
      <c r="AV192" s="5" t="s">
        <v>30</v>
      </c>
      <c r="AW192" s="5" t="s">
        <v>19</v>
      </c>
      <c r="AX192" s="5" t="s">
        <v>29</v>
      </c>
      <c r="AY192" s="66" t="s">
        <v>47</v>
      </c>
    </row>
    <row r="193" spans="2:65" s="6" customFormat="1" x14ac:dyDescent="0.2">
      <c r="B193" s="71"/>
      <c r="D193" s="65"/>
      <c r="E193" s="72"/>
      <c r="F193" s="73"/>
      <c r="H193" s="74"/>
      <c r="L193" s="71"/>
      <c r="M193" s="75"/>
      <c r="N193" s="76"/>
      <c r="O193" s="76"/>
      <c r="P193" s="76"/>
      <c r="Q193" s="76"/>
      <c r="R193" s="76"/>
      <c r="S193" s="76"/>
      <c r="T193" s="77"/>
      <c r="AT193" s="72" t="s">
        <v>54</v>
      </c>
      <c r="AU193" s="72" t="s">
        <v>52</v>
      </c>
      <c r="AV193" s="6" t="s">
        <v>52</v>
      </c>
      <c r="AW193" s="6" t="s">
        <v>19</v>
      </c>
      <c r="AX193" s="6" t="s">
        <v>29</v>
      </c>
      <c r="AY193" s="72" t="s">
        <v>47</v>
      </c>
    </row>
    <row r="194" spans="2:65" s="7" customFormat="1" x14ac:dyDescent="0.2">
      <c r="B194" s="78"/>
      <c r="D194" s="65"/>
      <c r="E194" s="79"/>
      <c r="F194" s="80"/>
      <c r="H194" s="81"/>
      <c r="L194" s="78"/>
      <c r="M194" s="82"/>
      <c r="N194" s="83"/>
      <c r="O194" s="83"/>
      <c r="P194" s="83"/>
      <c r="Q194" s="83"/>
      <c r="R194" s="83"/>
      <c r="S194" s="83"/>
      <c r="T194" s="84"/>
      <c r="AT194" s="79" t="s">
        <v>54</v>
      </c>
      <c r="AU194" s="79" t="s">
        <v>52</v>
      </c>
      <c r="AV194" s="7" t="s">
        <v>51</v>
      </c>
      <c r="AW194" s="7" t="s">
        <v>19</v>
      </c>
      <c r="AX194" s="7" t="s">
        <v>30</v>
      </c>
      <c r="AY194" s="79" t="s">
        <v>47</v>
      </c>
    </row>
    <row r="195" spans="2:65" s="1" customFormat="1" ht="24" customHeight="1" x14ac:dyDescent="0.2">
      <c r="B195" s="51"/>
      <c r="C195" s="52"/>
      <c r="D195" s="52"/>
      <c r="E195" s="53"/>
      <c r="F195" s="54"/>
      <c r="G195" s="55"/>
      <c r="H195" s="56"/>
      <c r="I195" s="56"/>
      <c r="J195" s="56"/>
      <c r="K195" s="54" t="s">
        <v>50</v>
      </c>
      <c r="L195" s="15"/>
      <c r="M195" s="57" t="s">
        <v>0</v>
      </c>
      <c r="N195" s="58" t="s">
        <v>24</v>
      </c>
      <c r="O195" s="59">
        <v>0</v>
      </c>
      <c r="P195" s="59">
        <f>O195*H195</f>
        <v>0</v>
      </c>
      <c r="Q195" s="59">
        <v>0</v>
      </c>
      <c r="R195" s="59">
        <f>Q195*H195</f>
        <v>0</v>
      </c>
      <c r="S195" s="59">
        <v>0</v>
      </c>
      <c r="T195" s="60">
        <f>S195*H195</f>
        <v>0</v>
      </c>
      <c r="AR195" s="61" t="s">
        <v>71</v>
      </c>
      <c r="AT195" s="61" t="s">
        <v>48</v>
      </c>
      <c r="AU195" s="61" t="s">
        <v>52</v>
      </c>
      <c r="AY195" s="8" t="s">
        <v>47</v>
      </c>
      <c r="BE195" s="62">
        <f>IF(N195="základná",J195,0)</f>
        <v>0</v>
      </c>
      <c r="BF195" s="62">
        <f>IF(N195="znížená",J195,0)</f>
        <v>0</v>
      </c>
      <c r="BG195" s="62">
        <f>IF(N195="zákl. prenesená",J195,0)</f>
        <v>0</v>
      </c>
      <c r="BH195" s="62">
        <f>IF(N195="zníž. prenesená",J195,0)</f>
        <v>0</v>
      </c>
      <c r="BI195" s="62">
        <f>IF(N195="nulová",J195,0)</f>
        <v>0</v>
      </c>
      <c r="BJ195" s="8" t="s">
        <v>52</v>
      </c>
      <c r="BK195" s="63">
        <f>ROUND(I195*H195,3)</f>
        <v>0</v>
      </c>
      <c r="BL195" s="8" t="s">
        <v>71</v>
      </c>
      <c r="BM195" s="61" t="s">
        <v>121</v>
      </c>
    </row>
    <row r="196" spans="2:65" s="4" customFormat="1" ht="22.9" customHeight="1" x14ac:dyDescent="0.2">
      <c r="B196" s="39"/>
      <c r="D196" s="40"/>
      <c r="E196" s="49"/>
      <c r="F196" s="49"/>
      <c r="J196" s="50"/>
      <c r="L196" s="39"/>
      <c r="M196" s="43"/>
      <c r="N196" s="44"/>
      <c r="O196" s="44"/>
      <c r="P196" s="45">
        <f>SUM(P197:P206)</f>
        <v>0</v>
      </c>
      <c r="Q196" s="44"/>
      <c r="R196" s="45">
        <f>SUM(R197:R206)</f>
        <v>0</v>
      </c>
      <c r="S196" s="44"/>
      <c r="T196" s="46">
        <f>SUM(T197:T206)</f>
        <v>0</v>
      </c>
      <c r="AR196" s="40" t="s">
        <v>52</v>
      </c>
      <c r="AT196" s="47" t="s">
        <v>28</v>
      </c>
      <c r="AU196" s="47" t="s">
        <v>30</v>
      </c>
      <c r="AY196" s="40" t="s">
        <v>47</v>
      </c>
      <c r="BK196" s="48">
        <f>SUM(BK197:BK206)</f>
        <v>0</v>
      </c>
    </row>
    <row r="197" spans="2:65" s="1" customFormat="1" ht="24" customHeight="1" x14ac:dyDescent="0.2">
      <c r="B197" s="51"/>
      <c r="C197" s="52"/>
      <c r="D197" s="52"/>
      <c r="E197" s="53"/>
      <c r="F197" s="54"/>
      <c r="G197" s="55"/>
      <c r="H197" s="56"/>
      <c r="I197" s="56"/>
      <c r="J197" s="56"/>
      <c r="K197" s="54" t="s">
        <v>50</v>
      </c>
      <c r="L197" s="15"/>
      <c r="M197" s="57" t="s">
        <v>0</v>
      </c>
      <c r="N197" s="58" t="s">
        <v>24</v>
      </c>
      <c r="O197" s="59">
        <v>0.26500000000000001</v>
      </c>
      <c r="P197" s="59">
        <f>O197*H197</f>
        <v>0</v>
      </c>
      <c r="Q197" s="59">
        <v>1.6000000000000001E-4</v>
      </c>
      <c r="R197" s="59">
        <f>Q197*H197</f>
        <v>0</v>
      </c>
      <c r="S197" s="59">
        <v>0</v>
      </c>
      <c r="T197" s="60">
        <f>S197*H197</f>
        <v>0</v>
      </c>
      <c r="AR197" s="61" t="s">
        <v>71</v>
      </c>
      <c r="AT197" s="61" t="s">
        <v>48</v>
      </c>
      <c r="AU197" s="61" t="s">
        <v>52</v>
      </c>
      <c r="AY197" s="8" t="s">
        <v>47</v>
      </c>
      <c r="BE197" s="62">
        <f>IF(N197="základná",J197,0)</f>
        <v>0</v>
      </c>
      <c r="BF197" s="62">
        <f>IF(N197="znížená",J197,0)</f>
        <v>0</v>
      </c>
      <c r="BG197" s="62">
        <f>IF(N197="zákl. prenesená",J197,0)</f>
        <v>0</v>
      </c>
      <c r="BH197" s="62">
        <f>IF(N197="zníž. prenesená",J197,0)</f>
        <v>0</v>
      </c>
      <c r="BI197" s="62">
        <f>IF(N197="nulová",J197,0)</f>
        <v>0</v>
      </c>
      <c r="BJ197" s="8" t="s">
        <v>52</v>
      </c>
      <c r="BK197" s="63">
        <f>ROUND(I197*H197,3)</f>
        <v>0</v>
      </c>
      <c r="BL197" s="8" t="s">
        <v>71</v>
      </c>
      <c r="BM197" s="61" t="s">
        <v>122</v>
      </c>
    </row>
    <row r="198" spans="2:65" s="5" customFormat="1" x14ac:dyDescent="0.2">
      <c r="B198" s="64"/>
      <c r="D198" s="65"/>
      <c r="E198" s="66"/>
      <c r="F198" s="67"/>
      <c r="H198" s="66"/>
      <c r="L198" s="64"/>
      <c r="M198" s="68"/>
      <c r="N198" s="69"/>
      <c r="O198" s="69"/>
      <c r="P198" s="69"/>
      <c r="Q198" s="69"/>
      <c r="R198" s="69"/>
      <c r="S198" s="69"/>
      <c r="T198" s="70"/>
      <c r="AT198" s="66" t="s">
        <v>54</v>
      </c>
      <c r="AU198" s="66" t="s">
        <v>52</v>
      </c>
      <c r="AV198" s="5" t="s">
        <v>30</v>
      </c>
      <c r="AW198" s="5" t="s">
        <v>19</v>
      </c>
      <c r="AX198" s="5" t="s">
        <v>29</v>
      </c>
      <c r="AY198" s="66" t="s">
        <v>47</v>
      </c>
    </row>
    <row r="199" spans="2:65" s="6" customFormat="1" x14ac:dyDescent="0.2">
      <c r="B199" s="71"/>
      <c r="D199" s="65"/>
      <c r="E199" s="72"/>
      <c r="F199" s="73"/>
      <c r="H199" s="74"/>
      <c r="L199" s="71"/>
      <c r="M199" s="75"/>
      <c r="N199" s="76"/>
      <c r="O199" s="76"/>
      <c r="P199" s="76"/>
      <c r="Q199" s="76"/>
      <c r="R199" s="76"/>
      <c r="S199" s="76"/>
      <c r="T199" s="77"/>
      <c r="AT199" s="72" t="s">
        <v>54</v>
      </c>
      <c r="AU199" s="72" t="s">
        <v>52</v>
      </c>
      <c r="AV199" s="6" t="s">
        <v>52</v>
      </c>
      <c r="AW199" s="6" t="s">
        <v>19</v>
      </c>
      <c r="AX199" s="6" t="s">
        <v>29</v>
      </c>
      <c r="AY199" s="72" t="s">
        <v>47</v>
      </c>
    </row>
    <row r="200" spans="2:65" s="6" customFormat="1" x14ac:dyDescent="0.2">
      <c r="B200" s="71"/>
      <c r="D200" s="65"/>
      <c r="E200" s="72"/>
      <c r="F200" s="73"/>
      <c r="H200" s="74"/>
      <c r="L200" s="71"/>
      <c r="M200" s="75"/>
      <c r="N200" s="76"/>
      <c r="O200" s="76"/>
      <c r="P200" s="76"/>
      <c r="Q200" s="76"/>
      <c r="R200" s="76"/>
      <c r="S200" s="76"/>
      <c r="T200" s="77"/>
      <c r="AT200" s="72" t="s">
        <v>54</v>
      </c>
      <c r="AU200" s="72" t="s">
        <v>52</v>
      </c>
      <c r="AV200" s="6" t="s">
        <v>52</v>
      </c>
      <c r="AW200" s="6" t="s">
        <v>19</v>
      </c>
      <c r="AX200" s="6" t="s">
        <v>29</v>
      </c>
      <c r="AY200" s="72" t="s">
        <v>47</v>
      </c>
    </row>
    <row r="201" spans="2:65" s="7" customFormat="1" x14ac:dyDescent="0.2">
      <c r="B201" s="78"/>
      <c r="D201" s="65"/>
      <c r="E201" s="79"/>
      <c r="F201" s="80"/>
      <c r="H201" s="81"/>
      <c r="L201" s="78"/>
      <c r="M201" s="82"/>
      <c r="N201" s="83"/>
      <c r="O201" s="83"/>
      <c r="P201" s="83"/>
      <c r="Q201" s="83"/>
      <c r="R201" s="83"/>
      <c r="S201" s="83"/>
      <c r="T201" s="84"/>
      <c r="AT201" s="79" t="s">
        <v>54</v>
      </c>
      <c r="AU201" s="79" t="s">
        <v>52</v>
      </c>
      <c r="AV201" s="7" t="s">
        <v>51</v>
      </c>
      <c r="AW201" s="7" t="s">
        <v>19</v>
      </c>
      <c r="AX201" s="7" t="s">
        <v>30</v>
      </c>
      <c r="AY201" s="79" t="s">
        <v>47</v>
      </c>
    </row>
    <row r="202" spans="2:65" s="1" customFormat="1" ht="24" customHeight="1" x14ac:dyDescent="0.2">
      <c r="B202" s="51"/>
      <c r="C202" s="52"/>
      <c r="D202" s="52"/>
      <c r="E202" s="53"/>
      <c r="F202" s="54"/>
      <c r="G202" s="55"/>
      <c r="H202" s="56"/>
      <c r="I202" s="56"/>
      <c r="J202" s="56"/>
      <c r="K202" s="54" t="s">
        <v>50</v>
      </c>
      <c r="L202" s="15"/>
      <c r="M202" s="57" t="s">
        <v>0</v>
      </c>
      <c r="N202" s="58" t="s">
        <v>24</v>
      </c>
      <c r="O202" s="59">
        <v>0.14799999999999999</v>
      </c>
      <c r="P202" s="59">
        <f>O202*H202</f>
        <v>0</v>
      </c>
      <c r="Q202" s="59">
        <v>8.0000000000000007E-5</v>
      </c>
      <c r="R202" s="59">
        <f>Q202*H202</f>
        <v>0</v>
      </c>
      <c r="S202" s="59">
        <v>0</v>
      </c>
      <c r="T202" s="60">
        <f>S202*H202</f>
        <v>0</v>
      </c>
      <c r="AR202" s="61" t="s">
        <v>71</v>
      </c>
      <c r="AT202" s="61" t="s">
        <v>48</v>
      </c>
      <c r="AU202" s="61" t="s">
        <v>52</v>
      </c>
      <c r="AY202" s="8" t="s">
        <v>47</v>
      </c>
      <c r="BE202" s="62">
        <f>IF(N202="základná",J202,0)</f>
        <v>0</v>
      </c>
      <c r="BF202" s="62">
        <f>IF(N202="znížená",J202,0)</f>
        <v>0</v>
      </c>
      <c r="BG202" s="62">
        <f>IF(N202="zákl. prenesená",J202,0)</f>
        <v>0</v>
      </c>
      <c r="BH202" s="62">
        <f>IF(N202="zníž. prenesená",J202,0)</f>
        <v>0</v>
      </c>
      <c r="BI202" s="62">
        <f>IF(N202="nulová",J202,0)</f>
        <v>0</v>
      </c>
      <c r="BJ202" s="8" t="s">
        <v>52</v>
      </c>
      <c r="BK202" s="63">
        <f>ROUND(I202*H202,3)</f>
        <v>0</v>
      </c>
      <c r="BL202" s="8" t="s">
        <v>71</v>
      </c>
      <c r="BM202" s="61" t="s">
        <v>123</v>
      </c>
    </row>
    <row r="203" spans="2:65" s="5" customFormat="1" x14ac:dyDescent="0.2">
      <c r="B203" s="64"/>
      <c r="D203" s="65"/>
      <c r="E203" s="66"/>
      <c r="F203" s="67"/>
      <c r="H203" s="66"/>
      <c r="L203" s="64"/>
      <c r="M203" s="68"/>
      <c r="N203" s="69"/>
      <c r="O203" s="69"/>
      <c r="P203" s="69"/>
      <c r="Q203" s="69"/>
      <c r="R203" s="69"/>
      <c r="S203" s="69"/>
      <c r="T203" s="70"/>
      <c r="AT203" s="66" t="s">
        <v>54</v>
      </c>
      <c r="AU203" s="66" t="s">
        <v>52</v>
      </c>
      <c r="AV203" s="5" t="s">
        <v>30</v>
      </c>
      <c r="AW203" s="5" t="s">
        <v>19</v>
      </c>
      <c r="AX203" s="5" t="s">
        <v>29</v>
      </c>
      <c r="AY203" s="66" t="s">
        <v>47</v>
      </c>
    </row>
    <row r="204" spans="2:65" s="6" customFormat="1" x14ac:dyDescent="0.2">
      <c r="B204" s="71"/>
      <c r="D204" s="65"/>
      <c r="E204" s="72"/>
      <c r="F204" s="73"/>
      <c r="H204" s="74"/>
      <c r="L204" s="71"/>
      <c r="M204" s="75"/>
      <c r="N204" s="76"/>
      <c r="O204" s="76"/>
      <c r="P204" s="76"/>
      <c r="Q204" s="76"/>
      <c r="R204" s="76"/>
      <c r="S204" s="76"/>
      <c r="T204" s="77"/>
      <c r="AT204" s="72" t="s">
        <v>54</v>
      </c>
      <c r="AU204" s="72" t="s">
        <v>52</v>
      </c>
      <c r="AV204" s="6" t="s">
        <v>52</v>
      </c>
      <c r="AW204" s="6" t="s">
        <v>19</v>
      </c>
      <c r="AX204" s="6" t="s">
        <v>29</v>
      </c>
      <c r="AY204" s="72" t="s">
        <v>47</v>
      </c>
    </row>
    <row r="205" spans="2:65" s="6" customFormat="1" x14ac:dyDescent="0.2">
      <c r="B205" s="71"/>
      <c r="D205" s="65"/>
      <c r="E205" s="72"/>
      <c r="F205" s="73"/>
      <c r="H205" s="74"/>
      <c r="L205" s="71"/>
      <c r="M205" s="75"/>
      <c r="N205" s="76"/>
      <c r="O205" s="76"/>
      <c r="P205" s="76"/>
      <c r="Q205" s="76"/>
      <c r="R205" s="76"/>
      <c r="S205" s="76"/>
      <c r="T205" s="77"/>
      <c r="AT205" s="72" t="s">
        <v>54</v>
      </c>
      <c r="AU205" s="72" t="s">
        <v>52</v>
      </c>
      <c r="AV205" s="6" t="s">
        <v>52</v>
      </c>
      <c r="AW205" s="6" t="s">
        <v>19</v>
      </c>
      <c r="AX205" s="6" t="s">
        <v>29</v>
      </c>
      <c r="AY205" s="72" t="s">
        <v>47</v>
      </c>
    </row>
    <row r="206" spans="2:65" s="7" customFormat="1" x14ac:dyDescent="0.2">
      <c r="B206" s="78"/>
      <c r="D206" s="65"/>
      <c r="E206" s="79"/>
      <c r="F206" s="80"/>
      <c r="H206" s="81"/>
      <c r="L206" s="78"/>
      <c r="M206" s="93"/>
      <c r="N206" s="94"/>
      <c r="O206" s="94"/>
      <c r="P206" s="94"/>
      <c r="Q206" s="94"/>
      <c r="R206" s="94"/>
      <c r="S206" s="94"/>
      <c r="T206" s="95"/>
      <c r="AT206" s="79" t="s">
        <v>54</v>
      </c>
      <c r="AU206" s="79" t="s">
        <v>52</v>
      </c>
      <c r="AV206" s="7" t="s">
        <v>51</v>
      </c>
      <c r="AW206" s="7" t="s">
        <v>19</v>
      </c>
      <c r="AX206" s="7" t="s">
        <v>30</v>
      </c>
      <c r="AY206" s="79" t="s">
        <v>47</v>
      </c>
    </row>
    <row r="207" spans="2:65" s="1" customFormat="1" ht="6.95" customHeight="1" x14ac:dyDescent="0.2">
      <c r="B207" s="16"/>
      <c r="C207" s="17"/>
      <c r="D207" s="17"/>
      <c r="E207" s="17"/>
      <c r="F207" s="17"/>
      <c r="G207" s="17"/>
      <c r="H207" s="17"/>
      <c r="I207" s="17"/>
      <c r="J207" s="17"/>
      <c r="K207" s="17"/>
      <c r="L207" s="15"/>
    </row>
  </sheetData>
  <autoFilter ref="C44:K206" xr:uid="{00000000-0009-0000-0000-000001000000}"/>
  <mergeCells count="9">
    <mergeCell ref="E35:H35"/>
    <mergeCell ref="E37:H37"/>
    <mergeCell ref="L2:V2"/>
    <mergeCell ref="E7:H7"/>
    <mergeCell ref="E9:H9"/>
    <mergeCell ref="E18:H18"/>
    <mergeCell ref="E27:H27"/>
    <mergeCell ref="D4:J4"/>
    <mergeCell ref="C32:I3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01 - Drevovýroba 1 - zate...</vt:lpstr>
      <vt:lpstr>'01 - Drevovýroba 1 - zate...'!Názvy_tlače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Acer-PC\Peter</dc:creator>
  <cp:lastModifiedBy>Stanislav Gajdos</cp:lastModifiedBy>
  <dcterms:created xsi:type="dcterms:W3CDTF">2019-06-17T08:13:47Z</dcterms:created>
  <dcterms:modified xsi:type="dcterms:W3CDTF">2021-05-11T16:38:43Z</dcterms:modified>
</cp:coreProperties>
</file>