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showInkAnnotation="0" defaultThemeVersion="124226"/>
  <mc:AlternateContent xmlns:mc="http://schemas.openxmlformats.org/markup-compatibility/2006">
    <mc:Choice Requires="x15">
      <x15ac:absPath xmlns:x15ac="http://schemas.microsoft.com/office/spreadsheetml/2010/11/ac" url="\\10.0.0.17\vo\Prebiehajuce sutaze\2017 Energie podniky\Lopex\TPD\"/>
    </mc:Choice>
  </mc:AlternateContent>
  <xr:revisionPtr revIDLastSave="0" documentId="13_ncr:1_{0B3740F3-177E-457C-8B86-1676F8A2831D}" xr6:coauthVersionLast="46" xr6:coauthVersionMax="46" xr10:uidLastSave="{00000000-0000-0000-0000-000000000000}"/>
  <bookViews>
    <workbookView xWindow="-120" yWindow="-120" windowWidth="29040" windowHeight="17640" xr2:uid="{00000000-000D-0000-FFFF-FFFF00000000}"/>
  </bookViews>
  <sheets>
    <sheet name="Podrobný rozpočet projektu" sheetId="5" r:id="rId1"/>
    <sheet name="Hárok1" sheetId="6" state="hidden" r:id="rId2"/>
    <sheet name="Referenčné hodnoty" sheetId="7" r:id="rId3"/>
  </sheets>
  <definedNames>
    <definedName name="_ftn1" localSheetId="0">'Podrobný rozpočet projektu'!$O$13</definedName>
    <definedName name="_ftnref1" localSheetId="0">'Podrobný rozpočet projektu'!$O$10</definedName>
    <definedName name="ghghjgh">#REF!</definedName>
    <definedName name="hjkz">#REF!</definedName>
    <definedName name="_xlnm.Print_Area" localSheetId="0">'Podrobný rozpočet projektu'!$A$1:$L$174</definedName>
    <definedName name="OLE_LINK1" localSheetId="0">'Podrobný rozpočet projektu'!$O$10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63" i="5" l="1"/>
  <c r="I118" i="5"/>
  <c r="F117" i="5"/>
  <c r="G117" i="5" s="1"/>
  <c r="F116" i="5"/>
  <c r="G116" i="5" s="1"/>
  <c r="F115" i="5"/>
  <c r="H115" i="5" s="1"/>
  <c r="F114" i="5"/>
  <c r="G114" i="5" s="1"/>
  <c r="F113" i="5"/>
  <c r="G113" i="5" s="1"/>
  <c r="F112" i="5"/>
  <c r="G112" i="5" s="1"/>
  <c r="F111" i="5"/>
  <c r="H111" i="5" s="1"/>
  <c r="F110" i="5"/>
  <c r="G110" i="5" s="1"/>
  <c r="F109" i="5"/>
  <c r="G109" i="5" s="1"/>
  <c r="F108" i="5"/>
  <c r="H108" i="5" s="1"/>
  <c r="F107" i="5"/>
  <c r="H107" i="5" s="1"/>
  <c r="F106" i="5"/>
  <c r="G106" i="5" s="1"/>
  <c r="F105" i="5"/>
  <c r="G105" i="5" s="1"/>
  <c r="F104" i="5"/>
  <c r="G104" i="5" s="1"/>
  <c r="F103" i="5"/>
  <c r="H103" i="5" s="1"/>
  <c r="F102" i="5"/>
  <c r="G102" i="5" s="1"/>
  <c r="F101" i="5"/>
  <c r="G101" i="5" s="1"/>
  <c r="F100" i="5"/>
  <c r="H116" i="5" l="1"/>
  <c r="G115" i="5"/>
  <c r="H112" i="5"/>
  <c r="G111" i="5"/>
  <c r="H113" i="5"/>
  <c r="H117" i="5"/>
  <c r="H109" i="5"/>
  <c r="H101" i="5"/>
  <c r="G108" i="5"/>
  <c r="G107" i="5"/>
  <c r="H105" i="5"/>
  <c r="H104" i="5"/>
  <c r="G103" i="5"/>
  <c r="F118" i="5"/>
  <c r="G100" i="5"/>
  <c r="H100" i="5"/>
  <c r="H102" i="5"/>
  <c r="H106" i="5"/>
  <c r="H110" i="5"/>
  <c r="H114" i="5"/>
  <c r="F76" i="5"/>
  <c r="H76" i="5" s="1"/>
  <c r="F75" i="5"/>
  <c r="G75" i="5" s="1"/>
  <c r="F74" i="5"/>
  <c r="G74" i="5" s="1"/>
  <c r="F77" i="5"/>
  <c r="H77" i="5" s="1"/>
  <c r="H118" i="5" l="1"/>
  <c r="G118" i="5"/>
  <c r="H74" i="5"/>
  <c r="H75" i="5"/>
  <c r="G76" i="5"/>
  <c r="G77" i="5"/>
  <c r="F58" i="5" l="1"/>
  <c r="H58" i="5" s="1"/>
  <c r="F56" i="5"/>
  <c r="H56" i="5" s="1"/>
  <c r="I54" i="5"/>
  <c r="F57" i="5"/>
  <c r="G57" i="5" s="1"/>
  <c r="G58" i="5" l="1"/>
  <c r="G56" i="5"/>
  <c r="H57" i="5"/>
  <c r="F123" i="5"/>
  <c r="H123" i="5" s="1"/>
  <c r="F122" i="5"/>
  <c r="G122" i="5" s="1"/>
  <c r="F121" i="5"/>
  <c r="H121" i="5" s="1"/>
  <c r="F120" i="5"/>
  <c r="H120" i="5" s="1"/>
  <c r="F127" i="5"/>
  <c r="H127" i="5" s="1"/>
  <c r="F126" i="5"/>
  <c r="G126" i="5" s="1"/>
  <c r="F125" i="5"/>
  <c r="H125" i="5" s="1"/>
  <c r="F124" i="5"/>
  <c r="H124" i="5" s="1"/>
  <c r="F131" i="5"/>
  <c r="H131" i="5" s="1"/>
  <c r="F130" i="5"/>
  <c r="G130" i="5" s="1"/>
  <c r="F129" i="5"/>
  <c r="G129" i="5" s="1"/>
  <c r="F128" i="5"/>
  <c r="H128" i="5" s="1"/>
  <c r="F135" i="5"/>
  <c r="H135" i="5" s="1"/>
  <c r="F134" i="5"/>
  <c r="G134" i="5" s="1"/>
  <c r="F133" i="5"/>
  <c r="H133" i="5" s="1"/>
  <c r="F132" i="5"/>
  <c r="H132" i="5" s="1"/>
  <c r="F139" i="5"/>
  <c r="H139" i="5" s="1"/>
  <c r="F138" i="5"/>
  <c r="G138" i="5" s="1"/>
  <c r="F137" i="5"/>
  <c r="G137" i="5" s="1"/>
  <c r="F136" i="5"/>
  <c r="H136" i="5" s="1"/>
  <c r="F143" i="5"/>
  <c r="H143" i="5" s="1"/>
  <c r="F142" i="5"/>
  <c r="G142" i="5" s="1"/>
  <c r="F141" i="5"/>
  <c r="G141" i="5" s="1"/>
  <c r="F140" i="5"/>
  <c r="H140" i="5" s="1"/>
  <c r="F147" i="5"/>
  <c r="H147" i="5" s="1"/>
  <c r="F146" i="5"/>
  <c r="G146" i="5" s="1"/>
  <c r="F145" i="5"/>
  <c r="H145" i="5" s="1"/>
  <c r="F144" i="5"/>
  <c r="H144" i="5" s="1"/>
  <c r="F151" i="5"/>
  <c r="H151" i="5" s="1"/>
  <c r="F150" i="5"/>
  <c r="G150" i="5" s="1"/>
  <c r="F149" i="5"/>
  <c r="H149" i="5" s="1"/>
  <c r="F148" i="5"/>
  <c r="H148" i="5" s="1"/>
  <c r="F155" i="5"/>
  <c r="H155" i="5" s="1"/>
  <c r="F154" i="5"/>
  <c r="G154" i="5" s="1"/>
  <c r="F153" i="5"/>
  <c r="H153" i="5" s="1"/>
  <c r="F152" i="5"/>
  <c r="H152" i="5" s="1"/>
  <c r="F159" i="5"/>
  <c r="H159" i="5" s="1"/>
  <c r="F158" i="5"/>
  <c r="G158" i="5" s="1"/>
  <c r="F157" i="5"/>
  <c r="H157" i="5" s="1"/>
  <c r="F156" i="5"/>
  <c r="H156" i="5" s="1"/>
  <c r="F63" i="5"/>
  <c r="H63" i="5" s="1"/>
  <c r="F64" i="5"/>
  <c r="H64" i="5" s="1"/>
  <c r="F65" i="5"/>
  <c r="H65" i="5" s="1"/>
  <c r="F66" i="5"/>
  <c r="H66" i="5" s="1"/>
  <c r="F67" i="5"/>
  <c r="H67" i="5" s="1"/>
  <c r="F68" i="5"/>
  <c r="H68" i="5" s="1"/>
  <c r="F69" i="5"/>
  <c r="H69" i="5" s="1"/>
  <c r="F70" i="5"/>
  <c r="H70" i="5" s="1"/>
  <c r="F47" i="5"/>
  <c r="H47" i="5" s="1"/>
  <c r="F46" i="5"/>
  <c r="H46" i="5" s="1"/>
  <c r="F59" i="5"/>
  <c r="H59" i="5" s="1"/>
  <c r="F60" i="5"/>
  <c r="H60" i="5" s="1"/>
  <c r="F61" i="5"/>
  <c r="H61" i="5" s="1"/>
  <c r="F62" i="5"/>
  <c r="H62" i="5" s="1"/>
  <c r="F39" i="5"/>
  <c r="H39" i="5" s="1"/>
  <c r="F40" i="5"/>
  <c r="H40" i="5" s="1"/>
  <c r="F41" i="5"/>
  <c r="H41" i="5" s="1"/>
  <c r="F42" i="5"/>
  <c r="H42" i="5" s="1"/>
  <c r="F43" i="5"/>
  <c r="H43" i="5" s="1"/>
  <c r="F44" i="5"/>
  <c r="H44" i="5" s="1"/>
  <c r="F45" i="5"/>
  <c r="H45" i="5" s="1"/>
  <c r="H71" i="5" l="1"/>
  <c r="F71" i="5"/>
  <c r="H126" i="5"/>
  <c r="G121" i="5"/>
  <c r="H141" i="5"/>
  <c r="H146" i="5"/>
  <c r="H158" i="5"/>
  <c r="G153" i="5"/>
  <c r="G125" i="5"/>
  <c r="G157" i="5"/>
  <c r="H137" i="5"/>
  <c r="G128" i="5"/>
  <c r="H150" i="5"/>
  <c r="G145" i="5"/>
  <c r="H134" i="5"/>
  <c r="H154" i="5"/>
  <c r="G149" i="5"/>
  <c r="H138" i="5"/>
  <c r="G133" i="5"/>
  <c r="H122" i="5"/>
  <c r="H142" i="5"/>
  <c r="H129" i="5"/>
  <c r="G120" i="5"/>
  <c r="G123" i="5"/>
  <c r="G124" i="5"/>
  <c r="G127" i="5"/>
  <c r="H130" i="5"/>
  <c r="G131" i="5"/>
  <c r="G132" i="5"/>
  <c r="G135" i="5"/>
  <c r="G136" i="5"/>
  <c r="G139" i="5"/>
  <c r="G140" i="5"/>
  <c r="G143" i="5"/>
  <c r="G144" i="5"/>
  <c r="G147" i="5"/>
  <c r="G148" i="5"/>
  <c r="G151" i="5"/>
  <c r="G152" i="5"/>
  <c r="G155" i="5"/>
  <c r="G156" i="5"/>
  <c r="G159" i="5"/>
  <c r="G63" i="5"/>
  <c r="G64" i="5"/>
  <c r="G65" i="5"/>
  <c r="G66" i="5"/>
  <c r="G67" i="5"/>
  <c r="G68" i="5"/>
  <c r="G69" i="5"/>
  <c r="G70" i="5"/>
  <c r="G47" i="5"/>
  <c r="G46" i="5"/>
  <c r="G59" i="5"/>
  <c r="G60" i="5"/>
  <c r="G61" i="5"/>
  <c r="G62" i="5"/>
  <c r="G39" i="5"/>
  <c r="G40" i="5"/>
  <c r="G41" i="5"/>
  <c r="G42" i="5"/>
  <c r="G43" i="5"/>
  <c r="G44" i="5"/>
  <c r="G45" i="5"/>
  <c r="B37" i="7"/>
  <c r="G71" i="5" l="1"/>
  <c r="F90" i="5"/>
  <c r="H90" i="5" s="1"/>
  <c r="F91" i="5"/>
  <c r="H91" i="5" s="1"/>
  <c r="F92" i="5"/>
  <c r="H92" i="5" s="1"/>
  <c r="F93" i="5"/>
  <c r="H93" i="5" s="1"/>
  <c r="F94" i="5"/>
  <c r="H94" i="5" s="1"/>
  <c r="F95" i="5"/>
  <c r="H95" i="5" s="1"/>
  <c r="F84" i="5"/>
  <c r="H84" i="5" s="1"/>
  <c r="F85" i="5"/>
  <c r="H85" i="5" s="1"/>
  <c r="F86" i="5"/>
  <c r="H86" i="5" s="1"/>
  <c r="F87" i="5"/>
  <c r="G87" i="5" s="1"/>
  <c r="F88" i="5"/>
  <c r="H88" i="5" s="1"/>
  <c r="F89" i="5"/>
  <c r="H89" i="5" s="1"/>
  <c r="I98" i="5"/>
  <c r="F97" i="5"/>
  <c r="G97" i="5" s="1"/>
  <c r="F96" i="5"/>
  <c r="G96" i="5" s="1"/>
  <c r="F83" i="5"/>
  <c r="G83" i="5" s="1"/>
  <c r="F82" i="5"/>
  <c r="H82" i="5" s="1"/>
  <c r="F81" i="5"/>
  <c r="H81" i="5" s="1"/>
  <c r="F80" i="5"/>
  <c r="H80" i="5" s="1"/>
  <c r="F79" i="5"/>
  <c r="G79" i="5" s="1"/>
  <c r="F78" i="5"/>
  <c r="H78" i="5" l="1"/>
  <c r="F98" i="5"/>
  <c r="H96" i="5"/>
  <c r="G90" i="5"/>
  <c r="G91" i="5"/>
  <c r="G92" i="5"/>
  <c r="G93" i="5"/>
  <c r="G94" i="5"/>
  <c r="G95" i="5"/>
  <c r="G86" i="5"/>
  <c r="H83" i="5"/>
  <c r="G82" i="5"/>
  <c r="G78" i="5"/>
  <c r="H97" i="5"/>
  <c r="H79" i="5"/>
  <c r="H87" i="5"/>
  <c r="G81" i="5"/>
  <c r="G85" i="5"/>
  <c r="G89" i="5"/>
  <c r="G80" i="5"/>
  <c r="G84" i="5"/>
  <c r="G88" i="5"/>
  <c r="F32" i="5"/>
  <c r="H32" i="5" s="1"/>
  <c r="F53" i="5"/>
  <c r="H53" i="5" s="1"/>
  <c r="F30" i="5"/>
  <c r="H30" i="5" s="1"/>
  <c r="F50" i="5"/>
  <c r="F51" i="5"/>
  <c r="H51" i="5" s="1"/>
  <c r="F52" i="5"/>
  <c r="H52" i="5" s="1"/>
  <c r="F31" i="5"/>
  <c r="H31" i="5" s="1"/>
  <c r="F29" i="5"/>
  <c r="H29" i="5" s="1"/>
  <c r="F33" i="5"/>
  <c r="H33" i="5" s="1"/>
  <c r="F34" i="5"/>
  <c r="H34" i="5" s="1"/>
  <c r="F35" i="5"/>
  <c r="H35" i="5" s="1"/>
  <c r="F36" i="5"/>
  <c r="H36" i="5" s="1"/>
  <c r="F37" i="5"/>
  <c r="H37" i="5" s="1"/>
  <c r="F27" i="5"/>
  <c r="H27" i="5" s="1"/>
  <c r="F26" i="5"/>
  <c r="H26" i="5" s="1"/>
  <c r="F28" i="5"/>
  <c r="H28" i="5" s="1"/>
  <c r="F25" i="5"/>
  <c r="H25" i="5" s="1"/>
  <c r="G98" i="5" l="1"/>
  <c r="H98" i="5"/>
  <c r="H50" i="5"/>
  <c r="H54" i="5" s="1"/>
  <c r="F54" i="5"/>
  <c r="G53" i="5"/>
  <c r="G32" i="5"/>
  <c r="G30" i="5"/>
  <c r="G50" i="5"/>
  <c r="G51" i="5"/>
  <c r="G52" i="5"/>
  <c r="G31" i="5"/>
  <c r="G29" i="5"/>
  <c r="G33" i="5"/>
  <c r="G34" i="5"/>
  <c r="G35" i="5"/>
  <c r="G36" i="5"/>
  <c r="G37" i="5"/>
  <c r="G27" i="5"/>
  <c r="G26" i="5"/>
  <c r="G28" i="5"/>
  <c r="G25" i="5"/>
  <c r="I162" i="5"/>
  <c r="F160" i="5"/>
  <c r="G54" i="5" l="1"/>
  <c r="H160" i="5"/>
  <c r="G160" i="5"/>
  <c r="I71" i="5"/>
  <c r="I48" i="5"/>
  <c r="F16" i="5" l="1"/>
  <c r="G16" i="5" l="1"/>
  <c r="H16" i="5"/>
  <c r="F161" i="5" l="1"/>
  <c r="F162" i="5" s="1"/>
  <c r="F38" i="5"/>
  <c r="H38" i="5" s="1"/>
  <c r="F24" i="5"/>
  <c r="H24" i="5" s="1"/>
  <c r="F23" i="5"/>
  <c r="H23" i="5" s="1"/>
  <c r="F22" i="5"/>
  <c r="H22" i="5" s="1"/>
  <c r="F21" i="5"/>
  <c r="H21" i="5" s="1"/>
  <c r="F20" i="5"/>
  <c r="G20" i="5" s="1"/>
  <c r="F19" i="5"/>
  <c r="H19" i="5" s="1"/>
  <c r="F18" i="5"/>
  <c r="H18" i="5" s="1"/>
  <c r="F17" i="5"/>
  <c r="F48" i="5" l="1"/>
  <c r="F163" i="5" s="1"/>
  <c r="H17" i="5"/>
  <c r="H161" i="5"/>
  <c r="H162" i="5" s="1"/>
  <c r="G23" i="5"/>
  <c r="G24" i="5"/>
  <c r="H20" i="5"/>
  <c r="G17" i="5"/>
  <c r="G21" i="5"/>
  <c r="G38" i="5"/>
  <c r="G18" i="5"/>
  <c r="G22" i="5"/>
  <c r="G161" i="5"/>
  <c r="G162" i="5" s="1"/>
  <c r="G19" i="5"/>
  <c r="B49" i="7"/>
  <c r="B48" i="7"/>
  <c r="B36" i="7"/>
  <c r="B25" i="7"/>
  <c r="B24" i="7"/>
  <c r="G48" i="5" l="1"/>
  <c r="G163" i="5" s="1"/>
  <c r="H48" i="5"/>
  <c r="H163" i="5" s="1"/>
  <c r="B51" i="7"/>
  <c r="B53" i="7" s="1"/>
  <c r="A54" i="7" s="1"/>
  <c r="B39" i="7" l="1"/>
  <c r="B41" i="7" s="1"/>
  <c r="A42" i="7" s="1"/>
  <c r="B27" i="7"/>
  <c r="B29" i="7" s="1"/>
  <c r="A30"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Dzuganova Martina</author>
    <author>Rastislav Milošovič</author>
    <author>dzuganova</author>
  </authors>
  <commentList>
    <comment ref="A11" authorId="0" shapeId="0" xr:uid="{00000000-0006-0000-0000-000001000000}">
      <text>
        <r>
          <rPr>
            <b/>
            <sz val="8"/>
            <color indexed="81"/>
            <rFont val="Tahoma"/>
            <family val="2"/>
            <charset val="238"/>
          </rPr>
          <t>V prípade, ak je predmetom projektu viac samostatných budov, žiadateľ vyplní a predloží  Podrobný rozpočet projektu za každú budovu podľa referenčných hodnôt.</t>
        </r>
        <r>
          <rPr>
            <sz val="9"/>
            <color indexed="81"/>
            <rFont val="Tahoma"/>
            <charset val="1"/>
          </rPr>
          <t xml:space="preserve">
</t>
        </r>
      </text>
    </comment>
    <comment ref="I13" authorId="1" shapeId="0" xr:uid="{00000000-0006-0000-0000-000002000000}">
      <text>
        <r>
          <rPr>
            <b/>
            <sz val="8"/>
            <color indexed="81"/>
            <rFont val="Tahoma"/>
            <family val="2"/>
            <charset val="238"/>
          </rPr>
          <t>Stanovený limit celkových oprávnených výdavkov na iné opatrenia, ktoré prispievajú k znižovaniu spotreby primárnych energetických zdrojov je 50 000 EUR.</t>
        </r>
      </text>
    </comment>
    <comment ref="A16" authorId="2" shapeId="0" xr:uid="{00000000-0006-0000-0000-000003000000}">
      <text>
        <r>
          <rPr>
            <b/>
            <sz val="8"/>
            <color indexed="81"/>
            <rFont val="Tahoma"/>
            <family val="2"/>
            <charset val="238"/>
          </rPr>
          <t>Napr. : 
- Výkopové práce
- Premiestnenie neuľahnuteľného výkopu
- Uloženie sutiny na skládku
- Poplatok za skladovanie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dzuganova</author>
    <author>Kerestur Matej</author>
  </authors>
  <commentList>
    <comment ref="A28" authorId="0" shapeId="0" xr:uid="{00000000-0006-0000-0200-000001000000}">
      <text>
        <r>
          <rPr>
            <b/>
            <sz val="8"/>
            <color indexed="81"/>
            <rFont val="Tahoma"/>
            <family val="2"/>
            <charset val="238"/>
          </rPr>
          <t>Žiadateľ je povinný uvádzať cieľovú hodnotu plochy v súlade s projektovou dokumentáciou</t>
        </r>
      </text>
    </comment>
    <comment ref="A32" authorId="1" shapeId="0" xr:uid="{00000000-0006-0000-0200-000002000000}">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 ref="A40" authorId="0" shapeId="0" xr:uid="{00000000-0006-0000-0200-000003000000}">
      <text>
        <r>
          <rPr>
            <b/>
            <sz val="8"/>
            <color indexed="81"/>
            <rFont val="Tahoma"/>
            <family val="2"/>
            <charset val="238"/>
          </rPr>
          <t>Žiadateľ je povinný uvádzať cieľovú hodnotu plochy v súlade s projektovou dokumentáciou</t>
        </r>
      </text>
    </comment>
    <comment ref="A44" authorId="1" shapeId="0" xr:uid="{00000000-0006-0000-0200-000004000000}">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 ref="A52" authorId="0" shapeId="0" xr:uid="{00000000-0006-0000-0200-000005000000}">
      <text>
        <r>
          <rPr>
            <b/>
            <sz val="8"/>
            <color indexed="81"/>
            <rFont val="Tahoma"/>
            <family val="2"/>
            <charset val="238"/>
          </rPr>
          <t>Žiadateľ je povinný uvádzať cieľovú hodnotu plochy v súlade s projektovou dokumentáciou</t>
        </r>
      </text>
    </comment>
    <comment ref="A56" authorId="1" shapeId="0" xr:uid="{00000000-0006-0000-0200-000006000000}">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List>
</comments>
</file>

<file path=xl/sharedStrings.xml><?xml version="1.0" encoding="utf-8"?>
<sst xmlns="http://schemas.openxmlformats.org/spreadsheetml/2006/main" count="780" uniqueCount="206">
  <si>
    <t>Názov žiadateľa:</t>
  </si>
  <si>
    <t>Názov projektu:</t>
  </si>
  <si>
    <t>Názov výdavku</t>
  </si>
  <si>
    <t>Merná jednotka</t>
  </si>
  <si>
    <t>Počet jednotiek</t>
  </si>
  <si>
    <t xml:space="preserve">Skupina výdavkov  </t>
  </si>
  <si>
    <t>Stavebné práce</t>
  </si>
  <si>
    <t>021 Stavby</t>
  </si>
  <si>
    <t>Cena celkom bez DPH [EUR]</t>
  </si>
  <si>
    <t>Jednotková cena bez DPH [EUR]</t>
  </si>
  <si>
    <t xml:space="preserve">Spôsob stanovenia výšky výdavku </t>
  </si>
  <si>
    <t>Upozornenia:</t>
  </si>
  <si>
    <t>Výška výdavku bola stanovená so zohľadnením stanoveného finančného limitu.</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</si>
  <si>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10 ŽoNFP - </t>
    </r>
    <r>
      <rPr>
        <i/>
        <sz val="11"/>
        <color theme="1"/>
        <rFont val="Calibri"/>
        <family val="2"/>
        <charset val="238"/>
        <scheme val="minor"/>
      </rPr>
      <t>Povolenie na realizáciu projektu, vrátane projektovej dokumentáciu.</t>
    </r>
  </si>
  <si>
    <t>Cena celkom 
s DPH [EUR]</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</si>
  <si>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</si>
  <si>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r>
      <t xml:space="preserve">VO bolo ukončené. Výška výdavku bola stanovená na základe uzavretej zmluvy s úspešným uchádzačom a v súlade s údajmi, ktoré sú uvedené v tabuľke č. 12 formulára ŽoNFP - </t>
    </r>
    <r>
      <rPr>
        <i/>
        <sz val="11"/>
        <color theme="1"/>
        <rFont val="Calibri"/>
        <family val="2"/>
        <charset val="238"/>
        <scheme val="minor"/>
      </rPr>
      <t>Verejné obstarávanie</t>
    </r>
    <r>
      <rPr>
        <sz val="11"/>
        <color theme="1"/>
        <rFont val="Calibri"/>
        <family val="2"/>
        <charset val="238"/>
        <scheme val="minor"/>
      </rPr>
      <t xml:space="preserve">.   </t>
    </r>
  </si>
  <si>
    <t>Výška výdavku bola stanovená so zohľadnením stanoveného percentuálneho limitu.</t>
  </si>
  <si>
    <r>
      <t xml:space="preserve">Vecný </t>
    </r>
    <r>
      <rPr>
        <sz val="10"/>
        <color theme="0"/>
        <rFont val="Arial"/>
        <family val="2"/>
        <charset val="238"/>
      </rPr>
      <t>opis výdavku</t>
    </r>
  </si>
  <si>
    <r>
      <t xml:space="preserve"> - 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t>
    </r>
    <r>
      <rPr>
        <sz val="11"/>
        <color theme="1"/>
        <rFont val="Calibri"/>
        <family val="2"/>
        <charset val="238"/>
      </rPr>
      <t>–</t>
    </r>
    <r>
      <rPr>
        <sz val="11"/>
        <color theme="1"/>
        <rFont val="Arial"/>
        <family val="2"/>
        <charset val="238"/>
      </rPr>
      <t xml:space="preserve"> </t>
    </r>
    <r>
      <rPr>
        <i/>
        <u/>
        <sz val="11"/>
        <color theme="1"/>
        <rFont val="Arial"/>
        <family val="2"/>
        <charset val="238"/>
      </rPr>
      <t xml:space="preserve">VO nebolo ukončené. Spôsob stanovenia výšky výdavku je uvedený v poli "Vecný </t>
    </r>
    <r>
      <rPr>
        <i/>
        <u/>
        <sz val="11"/>
        <color theme="1"/>
        <rFont val="Arial"/>
        <family val="2"/>
        <charset val="238"/>
      </rPr>
      <t>opis výdavku"</t>
    </r>
    <r>
      <rPr>
        <sz val="11"/>
        <color theme="1"/>
        <rFont val="Arial"/>
        <family val="2"/>
        <charset val="238"/>
      </rPr>
      <t xml:space="preserve"> a v poli "Vecný </t>
    </r>
    <r>
      <rPr>
        <sz val="11"/>
        <color theme="1"/>
        <rFont val="Arial"/>
        <family val="2"/>
        <charset val="238"/>
      </rPr>
      <t xml:space="preserve">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</si>
  <si>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t>Podrobný rozpočet projektu</t>
  </si>
  <si>
    <t>Oprávnený výdavok [EUR]</t>
  </si>
  <si>
    <t>SPOLU celkové oprávnené výdavky projektu</t>
  </si>
  <si>
    <r>
      <t xml:space="preserve"> - Pole "</t>
    </r>
    <r>
      <rPr>
        <b/>
        <i/>
        <sz val="11"/>
        <color theme="1"/>
        <rFont val="Arial"/>
        <family val="2"/>
        <charset val="238"/>
      </rPr>
      <t>Vecný opis výdavku</t>
    </r>
    <r>
      <rPr>
        <sz val="11"/>
        <color theme="1"/>
        <rFont val="Arial"/>
        <family val="2"/>
        <charset val="238"/>
      </rPr>
      <t>".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 j. uviesť z akých položiek pozostáva cena výdavku vrátane výšky týchto položiek.</t>
    </r>
  </si>
  <si>
    <t>Zníženie energetickej náročnosti a zvýšenie využívania obnoviteľných zdrojov energie v podnikoch</t>
  </si>
  <si>
    <r>
      <t xml:space="preserve"> - V prípade doplnenia ďalších výdavkov v poli "</t>
    </r>
    <r>
      <rPr>
        <i/>
        <sz val="11"/>
        <color theme="1"/>
        <rFont val="Arial"/>
        <family val="2"/>
        <charset val="238"/>
      </rPr>
      <t>ďalší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aj novovložené riadky.</t>
    </r>
  </si>
  <si>
    <r>
      <t xml:space="preserve"> - Dbajte prosím na súlad údajov uvedených v Podrobnom položkovitom rozpise výdavkov rozpočtu projektu s údajmi uvedenými vo formulári ŽoNFP, ako aj v ďalších prílohách ŽoNFP. V prípade, ak bola výška výdavku stanovená</t>
    </r>
    <r>
      <rPr>
        <b/>
        <sz val="11"/>
        <rFont val="Arial"/>
        <family val="2"/>
        <charset val="238"/>
      </rPr>
      <t xml:space="preserve"> na základe znaleckého alebo odborného posudku, </t>
    </r>
    <r>
      <rPr>
        <sz val="11"/>
        <rFont val="Arial"/>
        <family val="2"/>
        <charset val="238"/>
      </rPr>
      <t xml:space="preserve">žiadateľ predkladá ako súčasť ŽoNFP znalecký alebo odborný posudok.  V prípade, ak sa preukáže, že žiadateľ uviedol v rozpočte projektu sumu, ktorá nie je podložená znaleckým alebo odborným posudkom,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predkladá ako súčasť ŽoNFP zmluvu s úspešným uchádzačom. Uvedené rovnako platí aj v prípade, ak bola výška výdavku stanovená na základe </t>
    </r>
    <r>
      <rPr>
        <b/>
        <sz val="11"/>
        <rFont val="Arial"/>
        <family val="2"/>
        <charset val="238"/>
      </rPr>
      <t>prieskumu trhu.</t>
    </r>
    <r>
      <rPr>
        <sz val="11"/>
        <rFont val="Arial"/>
        <family val="2"/>
        <charset val="238"/>
      </rPr>
      <t xml:space="preserve">
V prípade, ak sa preukáže, že žiadateľ uviedol v rozpočte projektu sumu, ktorá nie je podložená relevantnou dokumentáciou,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pri identifikácii nedostatkov vo verejnom obstarávaní, ktorého výsledkom bola zmluva s úspešným uchádzačom a na základe ktorej bola stanovená výška príslušného výdavku v rozpočte. </t>
    </r>
  </si>
  <si>
    <t>-V prípade, ak žiadateľ má nárok na odpočet DPH za oprávnený výdavok je považovaná výška výdavku bez DPH. V prípade, ak žiadateľ nie je platca DPH, resp. nemá nárok na odpočet DPH, za oprávnený výdavok je považovaná výška výdavku s DPH. V danom prípade je potrebné upraviť vzorec v stĺpci H.</t>
  </si>
  <si>
    <t>Referenčné hodnoty pre vybrané výdavky projektu</t>
  </si>
  <si>
    <t>(hodnotenie hospodárnosti a efektívnosti výdavkov projektu)</t>
  </si>
  <si>
    <t>Predmet projektu</t>
  </si>
  <si>
    <t>Výstup projektu</t>
  </si>
  <si>
    <r>
      <t>85 EUR/m</t>
    </r>
    <r>
      <rPr>
        <b/>
        <vertAlign val="superscript"/>
        <sz val="11"/>
        <color rgb="FFFF0000"/>
        <rFont val="Arial"/>
        <family val="2"/>
        <charset val="238"/>
      </rPr>
      <t>2</t>
    </r>
  </si>
  <si>
    <t>Zateplenie plochy obvodového plášťa</t>
  </si>
  <si>
    <r>
      <t>70 EUR/m</t>
    </r>
    <r>
      <rPr>
        <b/>
        <vertAlign val="superscript"/>
        <sz val="11"/>
        <color rgb="FFFF0000"/>
        <rFont val="Arial"/>
        <family val="2"/>
        <charset val="238"/>
      </rPr>
      <t>2</t>
    </r>
  </si>
  <si>
    <t xml:space="preserve">Zateplenie plochy strešného plášťa </t>
  </si>
  <si>
    <r>
      <t>350 EUR/m</t>
    </r>
    <r>
      <rPr>
        <b/>
        <vertAlign val="superscript"/>
        <sz val="11"/>
        <color rgb="FFFF0000"/>
        <rFont val="Arial"/>
        <family val="2"/>
        <charset val="238"/>
      </rPr>
      <t>2</t>
    </r>
  </si>
  <si>
    <t>Výmena vonkajšej otvorovej konštrukcie</t>
  </si>
  <si>
    <r>
      <rPr>
        <b/>
        <sz val="14"/>
        <color theme="0"/>
        <rFont val="Arial"/>
        <family val="2"/>
        <charset val="238"/>
      </rPr>
      <t>Výpočet referenčnej hodnoty pre vybrané výdavky projektu na zateplenie obvodového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príslušnej zateplenej plochy obvodového plášťa projektu.</t>
    </r>
  </si>
  <si>
    <r>
      <t>Referenčná hodnota pre vybrané výdavky projektu v EUR/m</t>
    </r>
    <r>
      <rPr>
        <vertAlign val="superscript"/>
        <sz val="11"/>
        <color theme="1"/>
        <rFont val="Arial"/>
        <family val="2"/>
        <charset val="238"/>
      </rPr>
      <t>2</t>
    </r>
  </si>
  <si>
    <r>
      <t>Cieľová hodnota zateplenej plochy obvodového plášťa v m</t>
    </r>
    <r>
      <rPr>
        <vertAlign val="superscript"/>
        <sz val="11"/>
        <rFont val="Arial"/>
        <family val="2"/>
        <charset val="238"/>
      </rPr>
      <t>2</t>
    </r>
  </si>
  <si>
    <r>
      <t>Vypočítaná hodnota referenčnej hodnoty pre vybrané výdavky projektu v EUR/m</t>
    </r>
    <r>
      <rPr>
        <b/>
        <vertAlign val="superscript"/>
        <sz val="12"/>
        <rFont val="Arial"/>
        <family val="2"/>
        <charset val="238"/>
      </rPr>
      <t>2</t>
    </r>
  </si>
  <si>
    <r>
      <rPr>
        <b/>
        <sz val="14"/>
        <color theme="0"/>
        <rFont val="Arial"/>
        <family val="2"/>
        <charset val="238"/>
      </rPr>
      <t>Výpočet referenčnej hodnoty pre vybrané výdavky projektu na zateplenie strešného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zateplenej plochy strešného plášťa projektu</t>
    </r>
    <r>
      <rPr>
        <i/>
        <sz val="10"/>
        <color theme="0"/>
        <rFont val="Arial"/>
        <family val="2"/>
        <charset val="238"/>
      </rPr>
      <t>.</t>
    </r>
  </si>
  <si>
    <r>
      <t>Cieľová hodnota zateplenej plochy strešného plášťa v m</t>
    </r>
    <r>
      <rPr>
        <vertAlign val="superscript"/>
        <sz val="11"/>
        <rFont val="Arial"/>
        <family val="2"/>
        <charset val="238"/>
      </rPr>
      <t>2</t>
    </r>
  </si>
  <si>
    <r>
      <rPr>
        <b/>
        <sz val="14"/>
        <color theme="0"/>
        <rFont val="Arial"/>
        <family val="2"/>
        <charset val="238"/>
      </rPr>
      <t>Výpočet referenčnej hodnoty pre vybrané výdavky projektu pre výmenu otvorových konštrukcií</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výmeny otvorových konštrukcií projektu</t>
    </r>
    <r>
      <rPr>
        <i/>
        <sz val="10"/>
        <color theme="0"/>
        <rFont val="Arial"/>
        <family val="2"/>
        <charset val="238"/>
      </rPr>
      <t>.</t>
    </r>
  </si>
  <si>
    <r>
      <t>Cieľová hodnota výmeny otvorových konštrukcií v m</t>
    </r>
    <r>
      <rPr>
        <vertAlign val="superscript"/>
        <sz val="11"/>
        <rFont val="Arial"/>
        <family val="2"/>
        <charset val="238"/>
      </rPr>
      <t>2</t>
    </r>
  </si>
  <si>
    <t>Referenčné hodnoty pre vybrané výdavky projektu v rámci výzvy s kódom OPKZP-PO4-SC421-2017-XY</t>
  </si>
  <si>
    <r>
      <t xml:space="preserve">Zníženie energetickej náročnosti stavebných objektov </t>
    </r>
    <r>
      <rPr>
        <b/>
        <sz val="10"/>
        <color theme="1"/>
        <rFont val="Calibri"/>
        <family val="2"/>
        <charset val="238"/>
      </rPr>
      <t>–</t>
    </r>
    <r>
      <rPr>
        <b/>
        <i/>
        <sz val="10"/>
        <color theme="1"/>
        <rFont val="Arial"/>
        <family val="2"/>
        <charset val="238"/>
      </rPr>
      <t xml:space="preserve"> Zateplenie obvodového plášťa</t>
    </r>
  </si>
  <si>
    <r>
      <t xml:space="preserve">Zníženie energetickej náročnosti stavebných objektov </t>
    </r>
    <r>
      <rPr>
        <b/>
        <sz val="10"/>
        <color rgb="FF000000"/>
        <rFont val="Calibri"/>
        <family val="2"/>
        <charset val="238"/>
      </rPr>
      <t>–</t>
    </r>
    <r>
      <rPr>
        <b/>
        <i/>
        <sz val="10"/>
        <color rgb="FF000000"/>
        <rFont val="Arial"/>
        <family val="2"/>
        <charset val="238"/>
      </rPr>
      <t xml:space="preserve"> Zateplenie strešného plášťa </t>
    </r>
  </si>
  <si>
    <r>
      <t xml:space="preserve">Zníženie energetickej náročnosti stavebných objektov </t>
    </r>
    <r>
      <rPr>
        <b/>
        <sz val="10"/>
        <color rgb="FF000000"/>
        <rFont val="Calibri"/>
        <family val="2"/>
        <charset val="238"/>
      </rPr>
      <t>–</t>
    </r>
    <r>
      <rPr>
        <b/>
        <i/>
        <sz val="10"/>
        <color rgb="FF000000"/>
        <rFont val="Arial"/>
        <family val="2"/>
        <charset val="238"/>
      </rPr>
      <t xml:space="preserve"> Výmena otvorových konštrukcií</t>
    </r>
  </si>
  <si>
    <r>
      <rPr>
        <b/>
        <sz val="11"/>
        <color rgb="FFFF0000"/>
        <rFont val="Arial"/>
        <family val="2"/>
        <charset val="238"/>
      </rPr>
      <t>Zdôvodnenie prekročenia referenčnej hodnoty pre vybrané výdavky projektu:</t>
    </r>
    <r>
      <rPr>
        <sz val="11"/>
        <color theme="1"/>
        <rFont val="Arial"/>
        <family val="2"/>
        <charset val="238"/>
      </rPr>
      <t xml:space="preserve"> 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t>
    </r>
  </si>
  <si>
    <r>
      <rPr>
        <b/>
        <sz val="11"/>
        <color rgb="FFFF0000"/>
        <rFont val="Arial"/>
        <family val="2"/>
        <charset val="238"/>
      </rPr>
      <t>Zdôvodnenie prekročenia referenčnej hodnoty pre vybrané výdavky projektu:</t>
    </r>
    <r>
      <rPr>
        <b/>
        <sz val="12"/>
        <color rgb="FFFF0000"/>
        <rFont val="Arial"/>
        <family val="2"/>
        <charset val="238"/>
      </rPr>
      <t xml:space="preserve"> </t>
    </r>
    <r>
      <rPr>
        <i/>
        <sz val="11"/>
        <rFont val="Arial"/>
        <family val="2"/>
        <charset val="238"/>
      </rPr>
      <t xml:space="preserve">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 </t>
    </r>
  </si>
  <si>
    <t>Celkové oprávnené výdavky na stavebné práce bez DPH</t>
  </si>
  <si>
    <t>Zateplenie obvodového plášťa</t>
  </si>
  <si>
    <t>Zateplenie strešného plášťa</t>
  </si>
  <si>
    <t>Výmena otvorových konštrukcií</t>
  </si>
  <si>
    <t>Ostatné</t>
  </si>
  <si>
    <t>Spolu výdavky</t>
  </si>
  <si>
    <t>Budova 1</t>
  </si>
  <si>
    <t>V prípade, ak je predmetom projektu viac samostatných budov, žiadateľ vyplní a predloží  Podrobný rozpočet projektu za každú budovu podľa referenčných hodnôt.</t>
  </si>
  <si>
    <t>Príloha č. 12 ŽoNFP - Podrobný rozpočet projektu</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</si>
  <si>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9 ŽoNFP - </t>
    </r>
    <r>
      <rPr>
        <i/>
        <sz val="11"/>
        <color theme="1"/>
        <rFont val="Calibri"/>
        <family val="2"/>
        <charset val="238"/>
        <scheme val="minor"/>
      </rPr>
      <t>Projektová dokumentácia.</t>
    </r>
  </si>
  <si>
    <t>VO nebolo ukončené uzavretím zmluvy s úspešným uchádzačom. Výška výdavku bola stanovená na základe prieskumu trhu v zmysle predloženého záznamu z vyhodnotenia prieskumu trhu a pri rešpektovaní stanoveného finančného limitu.</t>
  </si>
  <si>
    <t>VO nebolo ukončené uzavretím zmluvy s úspešným uchádzačom. Výška výdavku bola stanovená na základe prieskumu trhu v zmysle predloženého záznamu z vyhodnotenia prieskumu trhu.</t>
  </si>
  <si>
    <t>Príloha ŽoNFP č. 12 Podrobný rozpočet projektu</t>
  </si>
  <si>
    <t>A1 Energetický audit</t>
  </si>
  <si>
    <t>B1 Rekonštrukcia a modernizácia stavebných objektov v oblasti priemyslu a služieb na to nadväzujúcich za účelom zníženia ich energetickej náročnosti</t>
  </si>
  <si>
    <t>B2 Rekonštrukcia a modernizácia existujúcich energetických zariadení za účelom zvýšenia energetickej účinnosti  a zníženia emisií skleníkových plynov</t>
  </si>
  <si>
    <t>B3 Rekonštrukcia a modernizácia systémov výroby a rozvodu stlačeného vzduchu</t>
  </si>
  <si>
    <t>B4 Zavádzanie systémov merania a riadenia, vrátane energetických a environmentálnych manažérskych systémov, najmä EMAS, v oblasti výroby a spotreby energie za účelom zníženia spotreby energie a emisií skleníkových plynov</t>
  </si>
  <si>
    <t>B6 Modernizácia a rekonštrukcia systémov vonkajšieho osvetlenia priemyselných areálov, ale len spolu s inými opatreniami na zníženie spotreby elektriny v podniku</t>
  </si>
  <si>
    <t>B7 Iné opatrenia, ktoré prispievajú k znižovaniu spotreby primárnych energetických zdrojov</t>
  </si>
  <si>
    <t>B5 Výstavba, modernizácia a rekonštrukcia rozvodov energie, resp. rozvodov energetických médií</t>
  </si>
  <si>
    <t>Typ opatrenia</t>
  </si>
  <si>
    <t>Oprávnený výdavok na iné opatrenia prispievajúce k znižovaniu PEZ (Opatrenie B7)</t>
  </si>
  <si>
    <t>m2</t>
  </si>
  <si>
    <t>ks</t>
  </si>
  <si>
    <t>m</t>
  </si>
  <si>
    <t>t</t>
  </si>
  <si>
    <t>VO nebolo ukončené uzavretím zmluvy s úspešným uchádzačom. Výška výdavku bola stanovená na základe rozpočtu stavby na úrovni výkazu výmer potvrdeného podpisom a pečiatkou oprávnenej osoby (stavebný cenár/rozpočtár) v zmysle prílohy č. 9 ŽoNFP - Projektová dokumentácia.</t>
  </si>
  <si>
    <t>hod</t>
  </si>
  <si>
    <t>%</t>
  </si>
  <si>
    <t>LOPEX, s.r.o.</t>
  </si>
  <si>
    <t>Zníženie energetickej náročnosti spoločnosti LOPEX, s.r.o.</t>
  </si>
  <si>
    <t>Vonkajšia omietka stien vápenná jadrová (hrubá), hr. 10 mm</t>
  </si>
  <si>
    <t>Vonkajšia omietka stien tenkovrstvová BAUMIT, silikátová, Baumit SilikatTop, škrabaná, hr. 2 mm</t>
  </si>
  <si>
    <t>Potiahnutie vonkajších stien sklotextílnou mriežkou s celoplošným prilepením</t>
  </si>
  <si>
    <t>Montáž lešenia rámového systémového s podlahami šírky do 0,75 m, výšky do 10 m</t>
  </si>
  <si>
    <t>Demontáž lešenia rámového systémového s podlahami šírky do 0,75 m, výšky do 10 m</t>
  </si>
  <si>
    <t>Príplatok za prvý a každý ďalší i začatý týždeň použitia lešenia rámového systémového šírky do 0,75 m, výšky do 10 m</t>
  </si>
  <si>
    <t>Hydraulická zdvíhacia plošina vrátane obsluhy inštalovaná na automobilovom podvozku výšky zdvihu do 27 m</t>
  </si>
  <si>
    <t>Vybúranie kovových vrát plochy do 5 m2,  -0,06000t</t>
  </si>
  <si>
    <t>Demontáž okien plastových, 1 bm obvodu - 0,007t</t>
  </si>
  <si>
    <t>Odvoz sutiny a vybúraných hmôt na skládku do 1 km</t>
  </si>
  <si>
    <t>Odvoz sutiny a vybúraných hmôt na skládku za každý ďalší 1 km</t>
  </si>
  <si>
    <t>Vnútrostavenisková doprava sutiny a vybúraných hmôt do 10 m</t>
  </si>
  <si>
    <t>Vnútrostavenisková doprava sutiny a vybúraných hmôt za každých ďalších 5 m</t>
  </si>
  <si>
    <t>Poplatok za skladovanie - izolačné materiály a materiály obsahujúce azbest (17 06), ostatné</t>
  </si>
  <si>
    <t>Presun hmôt pre opravy a údržbu objektov vrátane vonkajších plášťov výšky do 25 m</t>
  </si>
  <si>
    <t>Odstránenie tepelnej izolácie stien uchytené pribitím, kotvením z vláknitých materiálov hr. nad 10 cm -0,0078t</t>
  </si>
  <si>
    <t>Montáž tepelnej izolácie stropov minerálnou vlnou, vrchom kladenou voľne</t>
  </si>
  <si>
    <t>Doska Knauf Naturoll minerálna vlna hr 80 mm</t>
  </si>
  <si>
    <t>Montáž tepelnej izolácie stropovv sťažených podmienkach vo výške - pracovníci neustále zachytený na lane - ukladanie z drevených fošien , ktoré si budú prekladať</t>
  </si>
  <si>
    <t>Pomocná konštrukcia - medzi väzníky napnutá sústava horolezeckých lán.Na horné hrany podvesených drev.budú podložené drevené fošne. pokladanie bude robené v jednotlivých záberoch</t>
  </si>
  <si>
    <t>Montáž tepelnej izolácie stien minerálnou vlnou, s úpravou viazacím drôtom</t>
  </si>
  <si>
    <t>Doska ISOVER UNI 12, 120x600x1200 mm izolácia z kamennej vlny vhodná pre nezaťažené ľahké priečky, šikmé strechy, stropy, podhľady</t>
  </si>
  <si>
    <t>Montáž tepelnej izolácie stien Kombidoskou, pristrelením a  celoplošným prilepením</t>
  </si>
  <si>
    <t>Drevocementová doska s polystyrénom KOMBIDOSKA KD-2/100, rozmer 100x2000x500 mm, drevocementová vrstva hr. 5 mm</t>
  </si>
  <si>
    <t>Presun hmôt pre izolácie tepelné v objektoch výšky do 6 m</t>
  </si>
  <si>
    <t>Oplechovanie parapetov z pozinkovaného farbeného PZf plechu, vrátane rohov r.š. 250 mm</t>
  </si>
  <si>
    <t>Presun hmôt pre konštrukcie klampiarske v objektoch výšky do 6 m</t>
  </si>
  <si>
    <t>Montáž okien plastových s hydroizolačnými ISO páskami (exteriérová a interiérová)</t>
  </si>
  <si>
    <t>Tesniaca fólia CX exteriér, š. 290 mm, dĺ. 30 m, pre tesnenie pripájacej škáry okenného rámu a muriva, polymér, ALLMEDIA</t>
  </si>
  <si>
    <t>Tesniaca fólia CX interiér, š. 70 mm, dĺ. 30 m, pre tesnenie pripájacej škáry okenného rámu a muriva, polymér, ALLMEDIA</t>
  </si>
  <si>
    <t>Plastové okno jednoduché , trojdielne , 5komor. profil, zaskl. izol dvojsklo. Stredné pole pevne zaskl. krajné polia otočné a sklopné</t>
  </si>
  <si>
    <t>Presun hmot pre konštrukcie stolárske v objektoch výšky do 6 m</t>
  </si>
  <si>
    <t>Demontáž oplechovania stien plechmi skrutkovanými,  -0,00900 t</t>
  </si>
  <si>
    <t>Demontáž  sústavy drevených paždíkov a ich kotevných profilov U navarených na vonkajšie a vnút. líce oceľových sttlpov</t>
  </si>
  <si>
    <t>Obloženie plechom tvarovaným skrutkovaním</t>
  </si>
  <si>
    <t>Montáž opláštenia sendvičovými stenovými panelmi s viditeľným spojom na OK, hrúbky nad 100 do 150 mm</t>
  </si>
  <si>
    <t>Panel sendvičový s jadrom z minerálnej vlny stenový s viditeľným spojom BTH-MW-W-ST oceľový plášť š. 1100 mm hr. jadra 120 mm</t>
  </si>
  <si>
    <t>Spojovací materilál  (samorezné skrutky ,) cca 5% z ceny panelov</t>
  </si>
  <si>
    <t>Dodávka a navarenie oceľových platní pre uchytenie stenových panelov (cca 10% z ceny panelov)</t>
  </si>
  <si>
    <t>Dodávka a montáž lemovacie lišty (cca 7 % z ceny panelov)</t>
  </si>
  <si>
    <t>Sekcionálna garážová brána 3700x3300  v x š, zateplená. Ovládanie brán bude mechanické a elektrické pomocou tklačidla a tiež diaľkové ovládanie</t>
  </si>
  <si>
    <t>Montáž ostatných atypických kovových stavebných doplnkových konštrukcií nad 10 do 20 kg</t>
  </si>
  <si>
    <t>kg</t>
  </si>
  <si>
    <t>Tyč oceľová prierezu U 180 mm, ozn. 11 373, podľa EN ISO S235JRG1</t>
  </si>
  <si>
    <t>Profil jäklový nerezový štvorcový rozmer 60x60x5 mm, akosť ocele 1.4301</t>
  </si>
  <si>
    <t>Presun hmôt pre kovové stavebné doplnkové konštrukcie v objektoch výšky do 6 m</t>
  </si>
  <si>
    <t>Nátery kov.stav.doplnk.konštr. syntetické farby šedej na vzduchu schnúce dvojnásobné - 70µm</t>
  </si>
  <si>
    <t>Nátery kov.stav.doplnk.konštr. syntetické na vzduchu schnúce základný - 35µm</t>
  </si>
  <si>
    <t>Montáž vrát garážových roletových a kazetových, zasúvateľných pod strop plochy nad 9 do 13 m2</t>
  </si>
  <si>
    <t xml:space="preserve">Elektorinštalácia </t>
  </si>
  <si>
    <t>Kábel CYKY O3 x 1,5</t>
  </si>
  <si>
    <t>Kábel CYKY J3 x 1,5</t>
  </si>
  <si>
    <t>Kábel CYKY J5 x 1,5</t>
  </si>
  <si>
    <t>Kábel CYKY J5 x 2,5</t>
  </si>
  <si>
    <t>Ukončenie káblov do 5x6</t>
  </si>
  <si>
    <t>Vypinač IP55 10A 250V RAD.5b</t>
  </si>
  <si>
    <t>Vač. spinač v plast.IP55do25A 400V</t>
  </si>
  <si>
    <t>Pohybové čidlo PČ 1 360</t>
  </si>
  <si>
    <t>Pohybové čidlo PČ 2 180</t>
  </si>
  <si>
    <t>Krabica ACIDUR IP67 do 5x2,5</t>
  </si>
  <si>
    <t>Odvíč. zavíč. krabíc na skrut.</t>
  </si>
  <si>
    <t>HM 10 - hmoždinka tehla +betón</t>
  </si>
  <si>
    <t>Napínacie lano</t>
  </si>
  <si>
    <t>Napínací hák</t>
  </si>
  <si>
    <t>Pomocné a oceľové konštrukcie</t>
  </si>
  <si>
    <t>Sv"E"  Laky IP65, Tr.II, 60W LED</t>
  </si>
  <si>
    <t>Núdzové svietidlo  IP65, Tr.II, 6W LED</t>
  </si>
  <si>
    <t>Stop tlačítko</t>
  </si>
  <si>
    <t>Úprava rozvádzača RH podľa PD</t>
  </si>
  <si>
    <t>Úprava rozvádzača RP.2 podľa PD</t>
  </si>
  <si>
    <t>Úprava rozvádzača RP.3 podľa PD</t>
  </si>
  <si>
    <t>Demontáž</t>
  </si>
  <si>
    <t>sub</t>
  </si>
  <si>
    <t>Revízie</t>
  </si>
  <si>
    <t>Skreslenie skutkového stavu</t>
  </si>
  <si>
    <t>súb</t>
  </si>
  <si>
    <t>Montáž trubíc z PE, hr. 30 mm, vnút. priemer 39 - 70 mm</t>
  </si>
  <si>
    <t>Izolačná PE trubica TUBOLIT DG 42x30 mm (d potrubia x hr. izolácie) rozrezaná, AZ FLEX</t>
  </si>
  <si>
    <t>Montáž trubíc z EPDM, hr. 38 - 50 mm, vnút. priemer 74 - 98 mm</t>
  </si>
  <si>
    <t>Penový pás N POLYFOAM, hr. 50 mm, š. 1 m HELORO</t>
  </si>
  <si>
    <t>Potrubie z rúrok závitových oceľových bezšvových bežných nízkotlakových DN 15</t>
  </si>
  <si>
    <t>Potrubie z rúrok závitových oceľových bezšvových bežných nízkotlakových DN 20</t>
  </si>
  <si>
    <t>Potrubie z rúrok závitových oceľových bezšvových bežných nízkotlakových DN 25</t>
  </si>
  <si>
    <t>Potrubie z rúrok závitových oceľových bezšvových bežných nízkotlakových DN 32</t>
  </si>
  <si>
    <t>Potrubie z rúrok závitových oceľových bezšvových bežných nízkotlakových DN 40</t>
  </si>
  <si>
    <t>Potrubie z rúrok závitových oceľových bezšvových bežných nízkotlakových DN 50</t>
  </si>
  <si>
    <t>Demontáž potrubia z oceľových rúrok hladkých do priem. 38 mm, -0,00254 t</t>
  </si>
  <si>
    <t>Demontáž potrubia z oceľových rúrok hladkých nad 38 do D 60,3 mm, -0,00473 t</t>
  </si>
  <si>
    <t>Potrubie z rúrok hladkých bezšvových nízkotlakových priemer 70/3,2</t>
  </si>
  <si>
    <t>Potrubie z rúrok hladkých bezšvových nízkotlakových priemer 76/3,2</t>
  </si>
  <si>
    <t>Potrubie z rúrok hladkých bezšvových nízkotlakových priemer 89/3,6</t>
  </si>
  <si>
    <t>Tlaková skúška potrubia z oceľových rúrok do priemeru 89/5</t>
  </si>
  <si>
    <t>Ventil regulačný závitový s hlavicou termostatického ovládania priamy G 1/2</t>
  </si>
  <si>
    <t>Termostatická hlavica kvapalinová s kapilárou, M 30x1,5, rozsah regulácie +6,5 až 28 °C, plast</t>
  </si>
  <si>
    <t>Demontáž radiátora panelového dvojradového stavebnej dĺžky nad 1500 do 2820 mm, -0,04675 t</t>
  </si>
  <si>
    <t>Montáž vykurovacieho telesa panelového dvojradového výšky 600 mm, dĺžky do 3000 mm</t>
  </si>
  <si>
    <t>Teleso vykurovacie doskové dvojpanelové oceľové KORAD 22K, výška x dĺžka 600 x 2800 mm s bočným pripoj. a dvoma konvektormi, U.S.STEEL Košice</t>
  </si>
  <si>
    <t>Demontáž registra z oceľových rúrok rebrového 76/3/156 do troch metrov s počtom prameňov 4, -0,10216 t</t>
  </si>
  <si>
    <t>Presun hmôt pre rozvody potrubia v objektoch výšky do 6 m</t>
  </si>
  <si>
    <t>Stavebno montážne práce náročné, ucelené - odborné, tvorivé, remeselné, (Tr. 3), v rozsahu viac ako 8 hodín</t>
  </si>
  <si>
    <t>V Krupine, dňa 27.06.2019</t>
  </si>
  <si>
    <t>Július Lukáč, konateľ LOPEX, s.r.o.</t>
  </si>
  <si>
    <r>
      <rPr>
        <b/>
        <sz val="12"/>
        <color rgb="FFFF0000"/>
        <rFont val="Arial"/>
        <family val="2"/>
        <charset val="238"/>
      </rPr>
      <t xml:space="preserve">Zdôvodnenie prekročenia referenčnej hodnoty pre vybrané výdavky projektu: </t>
    </r>
    <r>
      <rPr>
        <i/>
        <sz val="11"/>
        <rFont val="Arial"/>
        <family val="2"/>
        <charset val="238"/>
      </rPr>
      <t xml:space="preserve"> </t>
    </r>
    <r>
      <rPr>
        <b/>
        <sz val="12"/>
        <color theme="1"/>
        <rFont val="Arial"/>
        <family val="2"/>
        <charset val="238"/>
      </rPr>
      <t xml:space="preserve"> V prípade výmeny otvorových konštrukcií je v rozpočte projektu prekročená referenčná hodnota o sumu 22,39/m2.
Dôvody pre prekročenie referenčnej hodnoty sú nasledovné: 
Z Energetického auditu vypracovaného energetickým audítorom Ing. Matejom Ďurčákom vyplýva, že pre dosiahnutie tepelno-technických vlastnosti obvodových konštrukcií, ktoré by vyhovovali normovým a odporúčaným hodnotám súčiniteľa prechodu tepla je nevyhnutné vymeniť existujúce okná a brány. Nosnú konštrukciu objektu tvorí oceľový skelet s oceľovými kruhovými stĺpmi a oceľovými priehradovými väzníkmi usporiadanými v pozdĺžnom aj priečnom smere do pravouhlej modulovej sústavy. Existujúca nosná konštrukcia však neumožňuje osadenie nových otovorových konštrukcií navrhovaných v energetickom audite bez nutnosti doplniť túto konštrukciu o osadenie U nosníkov z ocele a tiež jaklových profilov.   
</t>
    </r>
  </si>
  <si>
    <t>Vykurovanie - stolárska dielňa č. 1</t>
  </si>
  <si>
    <t>Vykurovanie - rozvody</t>
  </si>
  <si>
    <t>kpl</t>
  </si>
  <si>
    <t>NRG Fiberflex double 2xd63/D182, max.95°C, 10 bar, class A</t>
  </si>
  <si>
    <t>NRG Fiberflex double 2xd40/D126, max.95°C, 10 bar, class A</t>
  </si>
  <si>
    <t>NRG Fiberflex Pro zmršťovacia ukončovacia manžeta double d63/d63/d75/d75, DA182-DA202</t>
  </si>
  <si>
    <t>NRG Fiberflex Pro lisovaný prechod na vonkajší závit pre PE-Xa, 2x63/2ˇ, max. 115°C, 10 bar, Nerez</t>
  </si>
  <si>
    <t>NRG Fiberflex Pro lisovaný prechod na vonkajší závit pre PE-Xa, 2xd40/1 1/4ˇ, max. 115°C, 10 bar, Nerez</t>
  </si>
  <si>
    <t>NRG Fiberflex Pro zmršťovacia ukončovacia manžeta double d40/d40/d50/d50</t>
  </si>
  <si>
    <t>NRG Fiberflex Pro predizolovaný T-kus oceľový pre PE-Xa, 115°C, 10 bar, doble 2xd63/d40/d40, DA180/DA180</t>
  </si>
  <si>
    <t>NRG Fiberflex Pro doizolovanie spoja - redukované DA182/DA162</t>
  </si>
  <si>
    <t>NRG Fiberflex Pro doizolovanie spoja - redukované DA182/DA142</t>
  </si>
  <si>
    <t xml:space="preserve">Montáž rozvodu na existujúcu nosnú konštrukciu s upevnením (predpoklad) </t>
  </si>
  <si>
    <t>NRG Fiberflex single d90/DA162, max. 95°C, 10 bar, class A podľa ofi ZG200-2</t>
  </si>
  <si>
    <t>NRG Fiberflex Pro lisovaný prechod na vonkajší závit pre PE-Xa, 115°C, 10 bar d90/3</t>
  </si>
  <si>
    <t>NRG Heat Flex zmršťovacie ukončovacie manžety single d60-d90</t>
  </si>
  <si>
    <t>NRG FilexFlex Pro lisovaný prechod na vonkajší záviť pre PE-Xa, 115°C, 10 bar d40/1</t>
  </si>
  <si>
    <t>NRG Heat Flex zmršťovacie ukončovacie manžetydouble d60+d40, d50+d50</t>
  </si>
  <si>
    <t>NRG Fiberflex double 2xd40/DA126, max. 92°C, 10 bar, class A podľa ofi ZG200-2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</si>
</sst>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Red]#,##0.00"/>
    <numFmt numFmtId="165" formatCode="_-* #,##0\ &quot;Sk&quot;_-;\-* #,##0\ &quot;Sk&quot;_-;_-* &quot;-&quot;\ &quot;Sk&quot;_-;_-@_-"/>
    <numFmt numFmtId="166" formatCode="#,##0&quot; Sk&quot;;[Red]&quot;-&quot;#,##0&quot; Sk&quot;"/>
    <numFmt numFmtId="167" formatCode="#,##0.000"/>
  </numFmts>
  <fonts count="57">
    <font>
      <sz val="11"/>
      <color theme="1"/>
      <name val="Calibri"/>
      <family val="2"/>
      <charset val="238"/>
      <scheme val="minor"/>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b/>
      <sz val="12"/>
      <name val="Arial"/>
      <family val="2"/>
      <charset val="238"/>
    </font>
    <font>
      <i/>
      <sz val="11"/>
      <color theme="1"/>
      <name val="Calibri"/>
      <family val="2"/>
      <charset val="238"/>
      <scheme val="minor"/>
    </font>
    <font>
      <sz val="10"/>
      <name val="Arial"/>
      <family val="2"/>
      <charset val="238"/>
    </font>
    <font>
      <i/>
      <sz val="11"/>
      <color theme="1"/>
      <name val="Arial"/>
      <family val="2"/>
      <charset val="238"/>
    </font>
    <font>
      <b/>
      <sz val="16"/>
      <color theme="1"/>
      <name val="Arial"/>
      <family val="2"/>
      <charset val="238"/>
    </font>
    <font>
      <sz val="10"/>
      <color theme="0"/>
      <name val="Arial"/>
      <family val="2"/>
      <charset val="238"/>
    </font>
    <font>
      <b/>
      <i/>
      <sz val="11"/>
      <color theme="0"/>
      <name val="Arial"/>
      <family val="2"/>
      <charset val="238"/>
    </font>
    <font>
      <b/>
      <i/>
      <sz val="11"/>
      <color theme="1"/>
      <name val="Arial"/>
      <family val="2"/>
      <charset val="238"/>
    </font>
    <font>
      <i/>
      <sz val="11"/>
      <name val="Arial"/>
      <family val="2"/>
      <charset val="238"/>
    </font>
    <font>
      <i/>
      <u/>
      <sz val="11"/>
      <color theme="1"/>
      <name val="Arial"/>
      <family val="2"/>
      <charset val="238"/>
    </font>
    <font>
      <sz val="12"/>
      <name val="Arial"/>
      <family val="2"/>
      <charset val="238"/>
    </font>
    <font>
      <sz val="11"/>
      <color theme="1"/>
      <name val="Calibri"/>
      <family val="2"/>
      <charset val="238"/>
    </font>
    <font>
      <b/>
      <sz val="8"/>
      <color indexed="81"/>
      <name val="Tahoma"/>
      <family val="2"/>
      <charset val="238"/>
    </font>
    <font>
      <b/>
      <sz val="9"/>
      <color indexed="81"/>
      <name val="Tahoma"/>
      <family val="2"/>
      <charset val="238"/>
    </font>
    <font>
      <i/>
      <sz val="10"/>
      <name val="Arial"/>
      <family val="2"/>
      <charset val="238"/>
    </font>
    <font>
      <sz val="11"/>
      <name val="Calibri"/>
      <family val="2"/>
      <charset val="238"/>
      <scheme val="minor"/>
    </font>
    <font>
      <i/>
      <sz val="10"/>
      <color theme="1"/>
      <name val="Arial"/>
      <family val="2"/>
      <charset val="238"/>
    </font>
    <font>
      <b/>
      <sz val="16"/>
      <name val="Arial"/>
      <family val="2"/>
      <charset val="238"/>
    </font>
    <font>
      <b/>
      <i/>
      <sz val="12"/>
      <color theme="1"/>
      <name val="Arial"/>
      <family val="2"/>
      <charset val="238"/>
    </font>
    <font>
      <b/>
      <sz val="11"/>
      <color theme="0"/>
      <name val="Arial"/>
      <family val="2"/>
      <charset val="238"/>
    </font>
    <font>
      <b/>
      <i/>
      <sz val="10"/>
      <color theme="1"/>
      <name val="Arial"/>
      <family val="2"/>
      <charset val="238"/>
    </font>
    <font>
      <b/>
      <sz val="10"/>
      <color theme="1"/>
      <name val="Calibri"/>
      <family val="2"/>
      <charset val="238"/>
    </font>
    <font>
      <b/>
      <sz val="11"/>
      <color rgb="FFFF0000"/>
      <name val="Arial"/>
      <family val="2"/>
      <charset val="238"/>
    </font>
    <font>
      <b/>
      <vertAlign val="superscript"/>
      <sz val="11"/>
      <color rgb="FFFF0000"/>
      <name val="Arial"/>
      <family val="2"/>
      <charset val="238"/>
    </font>
    <font>
      <b/>
      <sz val="10"/>
      <color rgb="FF000000"/>
      <name val="Arial"/>
      <family val="2"/>
      <charset val="238"/>
    </font>
    <font>
      <b/>
      <i/>
      <sz val="10"/>
      <color rgb="FF000000"/>
      <name val="Arial"/>
      <family val="2"/>
      <charset val="238"/>
    </font>
    <font>
      <b/>
      <sz val="10"/>
      <color rgb="FF000000"/>
      <name val="Calibri"/>
      <family val="2"/>
      <charset val="238"/>
    </font>
    <font>
      <b/>
      <sz val="16"/>
      <color theme="0"/>
      <name val="Arial"/>
      <family val="2"/>
      <charset val="238"/>
    </font>
    <font>
      <b/>
      <sz val="14"/>
      <color theme="0"/>
      <name val="Arial"/>
      <family val="2"/>
      <charset val="238"/>
    </font>
    <font>
      <i/>
      <sz val="10"/>
      <color theme="0"/>
      <name val="Arial"/>
      <family val="2"/>
      <charset val="238"/>
    </font>
    <font>
      <b/>
      <i/>
      <sz val="10"/>
      <color theme="0"/>
      <name val="Arial"/>
      <family val="2"/>
      <charset val="238"/>
    </font>
    <font>
      <vertAlign val="superscript"/>
      <sz val="11"/>
      <color theme="1"/>
      <name val="Arial"/>
      <family val="2"/>
      <charset val="238"/>
    </font>
    <font>
      <i/>
      <sz val="11"/>
      <color rgb="FFFF0000"/>
      <name val="Arial"/>
      <family val="2"/>
      <charset val="238"/>
    </font>
    <font>
      <vertAlign val="superscript"/>
      <sz val="11"/>
      <name val="Arial"/>
      <family val="2"/>
      <charset val="238"/>
    </font>
    <font>
      <b/>
      <vertAlign val="superscript"/>
      <sz val="12"/>
      <name val="Arial"/>
      <family val="2"/>
      <charset val="238"/>
    </font>
    <font>
      <b/>
      <sz val="12"/>
      <color rgb="FFFF0000"/>
      <name val="Arial"/>
      <family val="2"/>
      <charset val="238"/>
    </font>
    <font>
      <b/>
      <sz val="14"/>
      <color theme="1"/>
      <name val="Calibri"/>
      <family val="2"/>
      <charset val="238"/>
      <scheme val="minor"/>
    </font>
    <font>
      <sz val="9"/>
      <color indexed="81"/>
      <name val="Tahoma"/>
      <charset val="1"/>
    </font>
    <font>
      <sz val="10"/>
      <name val="Arial"/>
      <charset val="238"/>
    </font>
    <font>
      <sz val="10"/>
      <name val="Arial CE"/>
      <family val="2"/>
      <charset val="238"/>
    </font>
    <font>
      <b/>
      <sz val="7"/>
      <name val="Letter Gothic CE"/>
      <charset val="238"/>
    </font>
    <font>
      <sz val="11"/>
      <color indexed="8"/>
      <name val="Calibri"/>
      <family val="2"/>
      <charset val="238"/>
    </font>
    <font>
      <sz val="11"/>
      <color indexed="9"/>
      <name val="Calibri"/>
      <family val="2"/>
      <charset val="238"/>
    </font>
    <font>
      <b/>
      <sz val="11"/>
      <color indexed="8"/>
      <name val="Calibri"/>
      <family val="2"/>
      <charset val="238"/>
    </font>
    <font>
      <b/>
      <sz val="18"/>
      <color indexed="62"/>
      <name val="Cambria"/>
      <family val="2"/>
      <charset val="238"/>
    </font>
    <font>
      <sz val="11"/>
      <color indexed="10"/>
      <name val="Calibri"/>
      <family val="2"/>
      <charset val="238"/>
    </font>
    <font>
      <sz val="8"/>
      <name val="Arial CE"/>
      <family val="2"/>
    </font>
    <font>
      <sz val="11"/>
      <name val="Arial "/>
      <charset val="238"/>
    </font>
    <font>
      <sz val="11"/>
      <name val="Arial CE"/>
      <family val="2"/>
      <charset val="238"/>
    </font>
    <font>
      <b/>
      <sz val="12"/>
      <color theme="1"/>
      <name val="Arial"/>
      <family val="2"/>
      <charset val="238"/>
    </font>
  </fonts>
  <fills count="27">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rgb="FF92D050"/>
        <bgColor indexed="64"/>
      </patternFill>
    </fill>
    <fill>
      <patternFill patternType="solid">
        <fgColor theme="7" tint="0.39997558519241921"/>
        <bgColor indexed="64"/>
      </patternFill>
    </fill>
    <fill>
      <patternFill patternType="solid">
        <fgColor rgb="FFFF0000"/>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6" tint="-0.249977111117893"/>
        <bgColor indexed="64"/>
      </patternFill>
    </fill>
    <fill>
      <patternFill patternType="solid">
        <fgColor rgb="FFFFC000"/>
        <bgColor indexed="64"/>
      </patternFill>
    </fill>
    <fill>
      <patternFill patternType="solid">
        <fgColor theme="6" tint="0.59999389629810485"/>
        <bgColor indexed="64"/>
      </patternFill>
    </fill>
    <fill>
      <patternFill patternType="solid">
        <fgColor rgb="FFFFFF00"/>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22"/>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theme="0"/>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right/>
      <top style="thin">
        <color indexed="56"/>
      </top>
      <bottom style="double">
        <color indexed="56"/>
      </bottom>
      <diagonal/>
    </border>
    <border>
      <left style="hair">
        <color indexed="64"/>
      </left>
      <right style="hair">
        <color indexed="64"/>
      </right>
      <top style="hair">
        <color indexed="64"/>
      </top>
      <bottom style="hair">
        <color indexed="64"/>
      </bottom>
      <diagonal/>
    </border>
  </borders>
  <cellStyleXfs count="33">
    <xf numFmtId="0" fontId="0" fillId="0" borderId="0"/>
    <xf numFmtId="0" fontId="45" fillId="0" borderId="0"/>
    <xf numFmtId="0" fontId="47" fillId="0" borderId="49">
      <alignment vertical="center"/>
    </xf>
    <xf numFmtId="0" fontId="47" fillId="0" borderId="49" applyFont="0" applyFill="0" applyBorder="0">
      <alignment vertical="center"/>
    </xf>
    <xf numFmtId="166" fontId="47" fillId="0" borderId="49"/>
    <xf numFmtId="0" fontId="47" fillId="0" borderId="49" applyFont="0" applyFill="0"/>
    <xf numFmtId="165" fontId="46" fillId="0" borderId="0" applyFont="0" applyFill="0" applyBorder="0" applyAlignment="0" applyProtection="0"/>
    <xf numFmtId="0" fontId="48"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48" fillId="21" borderId="0" applyNumberFormat="0" applyBorder="0" applyAlignment="0" applyProtection="0"/>
    <xf numFmtId="0" fontId="48" fillId="22" borderId="0" applyNumberFormat="0" applyBorder="0" applyAlignment="0" applyProtection="0"/>
    <xf numFmtId="0" fontId="48" fillId="20" borderId="0" applyNumberFormat="0" applyBorder="0" applyAlignment="0" applyProtection="0"/>
    <xf numFmtId="0" fontId="48" fillId="22" borderId="0" applyNumberFormat="0" applyBorder="0" applyAlignment="0" applyProtection="0"/>
    <xf numFmtId="0" fontId="48" fillId="19"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48" fillId="22" borderId="0" applyNumberFormat="0" applyBorder="0" applyAlignment="0" applyProtection="0"/>
    <xf numFmtId="0" fontId="48" fillId="20" borderId="0" applyNumberFormat="0" applyBorder="0" applyAlignment="0" applyProtection="0"/>
    <xf numFmtId="0" fontId="49" fillId="22" borderId="0" applyNumberFormat="0" applyBorder="0" applyAlignment="0" applyProtection="0"/>
    <xf numFmtId="0" fontId="49" fillId="25" borderId="0" applyNumberFormat="0" applyBorder="0" applyAlignment="0" applyProtection="0"/>
    <xf numFmtId="0" fontId="49" fillId="26" borderId="0" applyNumberFormat="0" applyBorder="0" applyAlignment="0" applyProtection="0"/>
    <xf numFmtId="0" fontId="49" fillId="24" borderId="0" applyNumberFormat="0" applyBorder="0" applyAlignment="0" applyProtection="0"/>
    <xf numFmtId="0" fontId="49" fillId="22" borderId="0" applyNumberFormat="0" applyBorder="0" applyAlignment="0" applyProtection="0"/>
    <xf numFmtId="0" fontId="49" fillId="19" borderId="0" applyNumberFormat="0" applyBorder="0" applyAlignment="0" applyProtection="0"/>
    <xf numFmtId="0" fontId="50" fillId="0" borderId="50" applyNumberFormat="0" applyFill="0" applyAlignment="0" applyProtection="0"/>
    <xf numFmtId="0" fontId="46" fillId="0" borderId="0"/>
    <xf numFmtId="0" fontId="51" fillId="0" borderId="0" applyNumberFormat="0" applyFill="0" applyBorder="0" applyAlignment="0" applyProtection="0"/>
    <xf numFmtId="0" fontId="46" fillId="0" borderId="0"/>
    <xf numFmtId="0" fontId="47" fillId="0" borderId="51" applyBorder="0">
      <alignment vertical="center"/>
    </xf>
    <xf numFmtId="0" fontId="52" fillId="0" borderId="0" applyNumberFormat="0" applyFill="0" applyBorder="0" applyAlignment="0" applyProtection="0"/>
    <xf numFmtId="0" fontId="47" fillId="0" borderId="51">
      <alignment vertical="center"/>
    </xf>
    <xf numFmtId="0" fontId="53" fillId="0" borderId="0"/>
  </cellStyleXfs>
  <cellXfs count="194">
    <xf numFmtId="0" fontId="0" fillId="0" borderId="0" xfId="0"/>
    <xf numFmtId="0" fontId="2" fillId="0" borderId="0" xfId="0" applyFont="1"/>
    <xf numFmtId="0" fontId="3" fillId="0" borderId="0" xfId="0" applyFont="1"/>
    <xf numFmtId="0" fontId="3" fillId="0" borderId="0" xfId="0" applyFont="1" applyAlignment="1">
      <alignment horizontal="left" wrapText="1"/>
    </xf>
    <xf numFmtId="0" fontId="5" fillId="2" borderId="0" xfId="0" applyFont="1" applyFill="1" applyBorder="1" applyAlignment="1">
      <alignment horizontal="center" wrapText="1"/>
    </xf>
    <xf numFmtId="0" fontId="2" fillId="0" borderId="0" xfId="0" applyFont="1" applyAlignment="1">
      <alignment horizontal="center" vertical="center"/>
    </xf>
    <xf numFmtId="4" fontId="5" fillId="0" borderId="5"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0" fillId="0" borderId="0" xfId="0" applyAlignment="1">
      <alignment horizontal="center" vertical="center"/>
    </xf>
    <xf numFmtId="0" fontId="0" fillId="0" borderId="1" xfId="0" applyBorder="1"/>
    <xf numFmtId="0" fontId="0" fillId="0" borderId="0" xfId="0" applyBorder="1"/>
    <xf numFmtId="0" fontId="5" fillId="0" borderId="0" xfId="0" applyFont="1" applyFill="1" applyAlignment="1">
      <alignment wrapText="1"/>
    </xf>
    <xf numFmtId="0" fontId="3" fillId="5" borderId="1" xfId="0" applyFont="1" applyFill="1" applyBorder="1" applyAlignment="1">
      <alignment vertical="center" wrapText="1"/>
    </xf>
    <xf numFmtId="4" fontId="5" fillId="5" borderId="1" xfId="0" applyNumberFormat="1" applyFont="1" applyFill="1" applyBorder="1" applyAlignment="1">
      <alignment horizontal="center" vertical="center" wrapText="1"/>
    </xf>
    <xf numFmtId="0" fontId="3" fillId="5" borderId="5" xfId="0" applyFont="1" applyFill="1" applyBorder="1" applyAlignment="1">
      <alignment vertical="center" wrapText="1"/>
    </xf>
    <xf numFmtId="4" fontId="5" fillId="5" borderId="5" xfId="0" applyNumberFormat="1" applyFont="1" applyFill="1" applyBorder="1" applyAlignment="1">
      <alignment horizontal="center" vertical="center" wrapText="1"/>
    </xf>
    <xf numFmtId="0" fontId="7" fillId="0" borderId="0" xfId="0" applyFont="1" applyFill="1" applyBorder="1" applyAlignment="1">
      <alignment horizontal="left" vertical="center" wrapText="1"/>
    </xf>
    <xf numFmtId="4" fontId="7" fillId="0" borderId="0" xfId="0" applyNumberFormat="1" applyFont="1" applyFill="1" applyBorder="1" applyAlignment="1">
      <alignment horizontal="center" vertical="center" wrapText="1"/>
    </xf>
    <xf numFmtId="0" fontId="5" fillId="0" borderId="0" xfId="0" applyFont="1" applyFill="1" applyBorder="1" applyAlignment="1">
      <alignment horizontal="center" wrapText="1"/>
    </xf>
    <xf numFmtId="0" fontId="11" fillId="0" borderId="0" xfId="0" applyFont="1" applyAlignment="1">
      <alignment horizontal="left"/>
    </xf>
    <xf numFmtId="0" fontId="13" fillId="7" borderId="1" xfId="0" applyFont="1" applyFill="1" applyBorder="1" applyAlignment="1"/>
    <xf numFmtId="0" fontId="2" fillId="0" borderId="0" xfId="0" applyFont="1" applyAlignment="1">
      <alignment horizontal="right"/>
    </xf>
    <xf numFmtId="0" fontId="11" fillId="0" borderId="0" xfId="0" applyFont="1" applyAlignment="1">
      <alignment horizontal="left"/>
    </xf>
    <xf numFmtId="4" fontId="5" fillId="8" borderId="5" xfId="0" applyNumberFormat="1" applyFont="1" applyFill="1" applyBorder="1" applyAlignment="1" applyProtection="1">
      <alignment horizontal="center" vertical="center" wrapText="1"/>
      <protection locked="0"/>
    </xf>
    <xf numFmtId="0" fontId="9" fillId="0" borderId="5" xfId="0" applyFont="1" applyBorder="1" applyAlignment="1">
      <alignment horizontal="justify" wrapText="1"/>
    </xf>
    <xf numFmtId="0" fontId="22" fillId="0" borderId="0" xfId="0" applyFont="1"/>
    <xf numFmtId="0" fontId="6" fillId="9" borderId="3" xfId="0" applyFont="1" applyFill="1" applyBorder="1" applyAlignment="1">
      <alignment horizontal="left" vertical="center"/>
    </xf>
    <xf numFmtId="0" fontId="6" fillId="9" borderId="4" xfId="0" applyFont="1" applyFill="1" applyBorder="1" applyAlignment="1">
      <alignment horizontal="left" vertical="center"/>
    </xf>
    <xf numFmtId="0" fontId="6" fillId="9" borderId="21" xfId="0" applyFont="1" applyFill="1" applyBorder="1" applyAlignment="1">
      <alignment horizontal="left" vertical="center"/>
    </xf>
    <xf numFmtId="0" fontId="12" fillId="6" borderId="22" xfId="0" applyFont="1" applyFill="1" applyBorder="1" applyAlignment="1">
      <alignment horizontal="center" vertical="center" wrapText="1"/>
    </xf>
    <xf numFmtId="0" fontId="12" fillId="6" borderId="23" xfId="0" applyFont="1" applyFill="1" applyBorder="1" applyAlignment="1">
      <alignment horizontal="center" vertical="center" wrapText="1"/>
    </xf>
    <xf numFmtId="0" fontId="12" fillId="6" borderId="24" xfId="0" applyFont="1" applyFill="1" applyBorder="1" applyAlignment="1">
      <alignment horizontal="center" vertical="center" wrapText="1"/>
    </xf>
    <xf numFmtId="0" fontId="1" fillId="0" borderId="0" xfId="0" applyFont="1" applyFill="1" applyBorder="1" applyAlignment="1"/>
    <xf numFmtId="0" fontId="1" fillId="0" borderId="0" xfId="0" applyFont="1" applyFill="1" applyBorder="1" applyAlignment="1">
      <alignment horizontal="center"/>
    </xf>
    <xf numFmtId="0" fontId="13" fillId="7" borderId="27" xfId="0" applyFont="1" applyFill="1" applyBorder="1" applyAlignment="1">
      <alignment horizontal="left" vertical="center"/>
    </xf>
    <xf numFmtId="0" fontId="13" fillId="7" borderId="5" xfId="0" applyFont="1" applyFill="1" applyBorder="1" applyAlignment="1">
      <alignment horizontal="left" vertical="center"/>
    </xf>
    <xf numFmtId="0" fontId="27" fillId="4" borderId="9" xfId="0" applyFont="1" applyFill="1" applyBorder="1" applyAlignment="1">
      <alignment horizontal="left" vertical="center" wrapText="1"/>
    </xf>
    <xf numFmtId="0" fontId="31" fillId="12" borderId="10" xfId="0" applyFont="1" applyFill="1" applyBorder="1" applyAlignment="1">
      <alignment horizontal="center" vertical="center" wrapText="1"/>
    </xf>
    <xf numFmtId="0" fontId="32" fillId="4" borderId="9" xfId="0" applyFont="1" applyFill="1" applyBorder="1" applyAlignment="1">
      <alignment horizontal="left" vertical="center" wrapText="1"/>
    </xf>
    <xf numFmtId="0" fontId="3" fillId="4" borderId="9" xfId="0" applyFont="1" applyFill="1" applyBorder="1" applyAlignment="1">
      <alignment horizontal="left" vertical="center" wrapText="1"/>
    </xf>
    <xf numFmtId="3" fontId="5" fillId="4" borderId="9" xfId="0" applyNumberFormat="1" applyFont="1" applyFill="1" applyBorder="1" applyAlignment="1" applyProtection="1">
      <alignment horizontal="left" vertical="center"/>
      <protection locked="0"/>
    </xf>
    <xf numFmtId="0" fontId="3" fillId="10" borderId="9" xfId="0" applyFont="1" applyFill="1" applyBorder="1" applyAlignment="1">
      <alignment horizontal="left" vertical="center" wrapText="1"/>
    </xf>
    <xf numFmtId="3" fontId="5" fillId="3" borderId="9" xfId="0" applyNumberFormat="1" applyFont="1" applyFill="1" applyBorder="1" applyAlignment="1" applyProtection="1">
      <alignment horizontal="left" vertical="center" wrapText="1"/>
      <protection locked="0"/>
    </xf>
    <xf numFmtId="3" fontId="5" fillId="3" borderId="37" xfId="0" applyNumberFormat="1" applyFont="1" applyFill="1" applyBorder="1" applyAlignment="1" applyProtection="1">
      <alignment horizontal="left" vertical="center" wrapText="1"/>
      <protection locked="0"/>
    </xf>
    <xf numFmtId="3" fontId="7" fillId="14" borderId="25" xfId="0" applyNumberFormat="1" applyFont="1" applyFill="1" applyBorder="1" applyAlignment="1" applyProtection="1">
      <alignment horizontal="left" vertical="center" wrapText="1"/>
      <protection locked="0"/>
    </xf>
    <xf numFmtId="3" fontId="4" fillId="0" borderId="14" xfId="0" applyNumberFormat="1" applyFont="1" applyFill="1" applyBorder="1" applyAlignment="1" applyProtection="1">
      <alignment horizontal="center" wrapText="1"/>
      <protection locked="0"/>
    </xf>
    <xf numFmtId="0" fontId="0" fillId="0" borderId="0" xfId="0" applyBorder="1" applyAlignment="1"/>
    <xf numFmtId="0" fontId="3" fillId="0" borderId="0" xfId="0" applyFont="1" applyAlignment="1"/>
    <xf numFmtId="0" fontId="0" fillId="0" borderId="1" xfId="0" applyBorder="1" applyAlignment="1">
      <alignment horizontal="center" vertical="center" wrapText="1"/>
    </xf>
    <xf numFmtId="0" fontId="9" fillId="15" borderId="17" xfId="0" applyFont="1" applyFill="1" applyBorder="1" applyAlignment="1">
      <alignment horizontal="justify" wrapText="1"/>
    </xf>
    <xf numFmtId="0" fontId="0" fillId="15" borderId="17" xfId="0" applyFill="1" applyBorder="1" applyAlignment="1">
      <alignment horizontal="center" vertical="center" wrapText="1"/>
    </xf>
    <xf numFmtId="0" fontId="0" fillId="15" borderId="18" xfId="0" applyFill="1" applyBorder="1" applyAlignment="1">
      <alignment horizontal="center" vertical="center" wrapText="1"/>
    </xf>
    <xf numFmtId="4" fontId="4" fillId="15" borderId="26" xfId="0" applyNumberFormat="1" applyFont="1" applyFill="1" applyBorder="1" applyAlignment="1">
      <alignment horizontal="center" vertical="center" wrapText="1"/>
    </xf>
    <xf numFmtId="4" fontId="4" fillId="15" borderId="0" xfId="0" applyNumberFormat="1" applyFont="1" applyFill="1" applyBorder="1" applyAlignment="1">
      <alignment horizontal="center" vertical="center" wrapText="1"/>
    </xf>
    <xf numFmtId="0" fontId="3" fillId="5" borderId="23" xfId="0" applyFont="1" applyFill="1" applyBorder="1" applyAlignment="1">
      <alignment vertical="center" wrapText="1"/>
    </xf>
    <xf numFmtId="4" fontId="5" fillId="5" borderId="23" xfId="0" applyNumberFormat="1" applyFont="1" applyFill="1" applyBorder="1" applyAlignment="1">
      <alignment horizontal="center" vertical="center" wrapText="1"/>
    </xf>
    <xf numFmtId="4" fontId="5" fillId="5" borderId="6" xfId="0" applyNumberFormat="1" applyFont="1" applyFill="1" applyBorder="1" applyAlignment="1">
      <alignment horizontal="center" vertical="center" wrapText="1"/>
    </xf>
    <xf numFmtId="4" fontId="5" fillId="8" borderId="23" xfId="0" applyNumberFormat="1" applyFont="1" applyFill="1" applyBorder="1" applyAlignment="1" applyProtection="1">
      <alignment horizontal="center" vertical="center" wrapText="1"/>
      <protection locked="0"/>
    </xf>
    <xf numFmtId="4" fontId="7" fillId="3" borderId="45" xfId="0" applyNumberFormat="1" applyFont="1" applyFill="1" applyBorder="1" applyAlignment="1">
      <alignment horizontal="center" vertical="center" wrapText="1"/>
    </xf>
    <xf numFmtId="0" fontId="11" fillId="0" borderId="0" xfId="0" applyFont="1" applyAlignment="1">
      <alignment horizontal="left"/>
    </xf>
    <xf numFmtId="4" fontId="7" fillId="3" borderId="46" xfId="0" applyNumberFormat="1" applyFont="1" applyFill="1" applyBorder="1" applyAlignment="1">
      <alignment horizontal="center" vertical="center" wrapText="1"/>
    </xf>
    <xf numFmtId="4" fontId="5" fillId="8" borderId="1" xfId="0" applyNumberFormat="1" applyFont="1" applyFill="1" applyBorder="1" applyAlignment="1" applyProtection="1">
      <alignment horizontal="center" vertical="center" wrapText="1"/>
      <protection locked="0"/>
    </xf>
    <xf numFmtId="0" fontId="9" fillId="0" borderId="1" xfId="0" applyFont="1" applyBorder="1" applyAlignment="1">
      <alignment horizontal="justify" wrapText="1"/>
    </xf>
    <xf numFmtId="0" fontId="11" fillId="0" borderId="0" xfId="0" applyFont="1" applyAlignment="1">
      <alignment horizontal="left"/>
    </xf>
    <xf numFmtId="0" fontId="3" fillId="0" borderId="0" xfId="0" applyFont="1" applyAlignment="1">
      <alignment horizontal="left" wrapText="1"/>
    </xf>
    <xf numFmtId="0" fontId="22" fillId="0" borderId="0" xfId="0" applyFont="1" applyBorder="1"/>
    <xf numFmtId="0" fontId="12" fillId="6" borderId="48" xfId="0" applyFont="1" applyFill="1" applyBorder="1" applyAlignment="1">
      <alignment horizontal="center" vertical="center" wrapText="1"/>
    </xf>
    <xf numFmtId="0" fontId="9" fillId="15" borderId="0" xfId="0" applyFont="1" applyFill="1" applyBorder="1" applyAlignment="1">
      <alignment horizontal="justify" wrapText="1"/>
    </xf>
    <xf numFmtId="0" fontId="0" fillId="0" borderId="2" xfId="0" applyBorder="1" applyAlignment="1">
      <alignment vertical="center"/>
    </xf>
    <xf numFmtId="0" fontId="0" fillId="0" borderId="2" xfId="0" applyBorder="1"/>
    <xf numFmtId="0" fontId="0" fillId="0" borderId="1" xfId="0" applyFill="1" applyBorder="1"/>
    <xf numFmtId="0" fontId="17" fillId="17" borderId="26" xfId="0" applyFont="1" applyFill="1" applyBorder="1" applyAlignment="1">
      <alignment horizontal="left" vertical="center"/>
    </xf>
    <xf numFmtId="0" fontId="17" fillId="17" borderId="7" xfId="0" applyFont="1" applyFill="1" applyBorder="1" applyAlignment="1">
      <alignment horizontal="left" vertical="center"/>
    </xf>
    <xf numFmtId="0" fontId="17" fillId="17" borderId="8" xfId="0" applyFont="1" applyFill="1" applyBorder="1" applyAlignment="1">
      <alignment horizontal="left" vertical="center"/>
    </xf>
    <xf numFmtId="0" fontId="5" fillId="0" borderId="1" xfId="0" applyFont="1" applyFill="1" applyBorder="1" applyAlignment="1">
      <alignment horizontal="center" vertical="center" wrapText="1"/>
    </xf>
    <xf numFmtId="4" fontId="5" fillId="0" borderId="6" xfId="0" applyNumberFormat="1" applyFont="1" applyBorder="1" applyAlignment="1">
      <alignment horizontal="center" vertical="center" wrapText="1"/>
    </xf>
    <xf numFmtId="0" fontId="0" fillId="0" borderId="6" xfId="0" applyBorder="1" applyAlignment="1">
      <alignment horizontal="center" vertical="center" wrapText="1"/>
    </xf>
    <xf numFmtId="0" fontId="22" fillId="0" borderId="1" xfId="0" applyFont="1" applyBorder="1"/>
    <xf numFmtId="4" fontId="4" fillId="15" borderId="1" xfId="0" applyNumberFormat="1" applyFont="1" applyFill="1" applyBorder="1" applyAlignment="1">
      <alignment horizontal="center" vertical="center" wrapText="1"/>
    </xf>
    <xf numFmtId="0" fontId="9" fillId="15" borderId="1" xfId="0" applyFont="1" applyFill="1" applyBorder="1" applyAlignment="1">
      <alignment horizontal="justify" wrapText="1"/>
    </xf>
    <xf numFmtId="0" fontId="0" fillId="15" borderId="1" xfId="0" applyFill="1" applyBorder="1" applyAlignment="1">
      <alignment horizontal="center" vertical="center" wrapText="1"/>
    </xf>
    <xf numFmtId="0" fontId="5" fillId="0" borderId="5" xfId="0" applyFont="1" applyFill="1" applyBorder="1" applyAlignment="1">
      <alignment horizontal="center" vertical="center" wrapText="1"/>
    </xf>
    <xf numFmtId="0" fontId="9" fillId="0" borderId="1" xfId="0" applyFont="1" applyBorder="1" applyAlignment="1">
      <alignment horizontal="justify" vertical="center" wrapText="1"/>
    </xf>
    <xf numFmtId="0" fontId="9" fillId="0" borderId="5" xfId="0" applyFont="1" applyBorder="1" applyAlignment="1">
      <alignment horizontal="justify" vertical="center" wrapText="1"/>
    </xf>
    <xf numFmtId="49" fontId="5" fillId="5" borderId="0" xfId="0" applyNumberFormat="1" applyFont="1" applyFill="1" applyAlignment="1" applyProtection="1">
      <alignment horizontal="left" vertical="center" wrapText="1"/>
    </xf>
    <xf numFmtId="0" fontId="5" fillId="0" borderId="6" xfId="0" applyFont="1" applyFill="1" applyBorder="1" applyAlignment="1">
      <alignment horizontal="center" vertical="center" wrapText="1"/>
    </xf>
    <xf numFmtId="0" fontId="9" fillId="0" borderId="6" xfId="0" applyFont="1" applyBorder="1" applyAlignment="1">
      <alignment horizontal="justify" vertical="center" wrapText="1"/>
    </xf>
    <xf numFmtId="0" fontId="0" fillId="0" borderId="0" xfId="0" applyAlignment="1">
      <alignment vertical="center"/>
    </xf>
    <xf numFmtId="0" fontId="22" fillId="0" borderId="0" xfId="0" applyFont="1" applyAlignment="1">
      <alignment vertical="center"/>
    </xf>
    <xf numFmtId="49" fontId="5" fillId="5" borderId="8" xfId="0" applyNumberFormat="1" applyFont="1" applyFill="1" applyBorder="1" applyAlignment="1" applyProtection="1">
      <alignment horizontal="left" vertical="center" wrapText="1"/>
    </xf>
    <xf numFmtId="49" fontId="5" fillId="5" borderId="47" xfId="0" applyNumberFormat="1" applyFont="1" applyFill="1" applyBorder="1" applyAlignment="1" applyProtection="1">
      <alignment horizontal="left" vertical="center" wrapText="1"/>
    </xf>
    <xf numFmtId="0" fontId="9" fillId="0" borderId="23" xfId="0" applyFont="1" applyBorder="1" applyAlignment="1">
      <alignment horizontal="justify" vertical="center" wrapText="1"/>
    </xf>
    <xf numFmtId="49" fontId="5" fillId="5" borderId="1" xfId="0" applyNumberFormat="1" applyFont="1" applyFill="1" applyBorder="1" applyAlignment="1" applyProtection="1">
      <alignment horizontal="left" vertical="center" wrapText="1"/>
    </xf>
    <xf numFmtId="0" fontId="0" fillId="0" borderId="1" xfId="0" applyBorder="1" applyAlignment="1">
      <alignment vertical="center"/>
    </xf>
    <xf numFmtId="0" fontId="22" fillId="0" borderId="1" xfId="0" applyFont="1" applyBorder="1" applyAlignment="1">
      <alignment vertical="center"/>
    </xf>
    <xf numFmtId="0" fontId="6" fillId="9" borderId="4" xfId="0" applyFont="1" applyFill="1" applyBorder="1" applyAlignment="1">
      <alignment horizontal="center" vertical="center"/>
    </xf>
    <xf numFmtId="0" fontId="17" fillId="17" borderId="7" xfId="0" applyFont="1" applyFill="1" applyBorder="1" applyAlignment="1">
      <alignment horizontal="center" vertical="center"/>
    </xf>
    <xf numFmtId="0" fontId="7" fillId="0" borderId="0" xfId="0" applyFont="1" applyFill="1" applyBorder="1" applyAlignment="1">
      <alignment horizontal="center" vertical="center" wrapText="1"/>
    </xf>
    <xf numFmtId="0" fontId="11" fillId="0" borderId="0" xfId="0" applyFont="1" applyAlignment="1">
      <alignment horizontal="center" vertical="center"/>
    </xf>
    <xf numFmtId="0" fontId="5" fillId="0" borderId="0" xfId="0" applyFont="1" applyFill="1" applyAlignment="1">
      <alignment horizontal="center" vertical="center" wrapText="1"/>
    </xf>
    <xf numFmtId="0" fontId="54" fillId="0" borderId="1" xfId="0" applyFont="1" applyBorder="1" applyAlignment="1" applyProtection="1">
      <alignment horizontal="center" vertical="center" wrapText="1"/>
      <protection locked="0"/>
    </xf>
    <xf numFmtId="167" fontId="54" fillId="0" borderId="1" xfId="0" applyNumberFormat="1" applyFont="1" applyBorder="1" applyAlignment="1" applyProtection="1">
      <alignment horizontal="center" vertical="center"/>
      <protection locked="0"/>
    </xf>
    <xf numFmtId="164" fontId="54" fillId="0" borderId="1" xfId="0" applyNumberFormat="1" applyFont="1" applyBorder="1" applyAlignment="1" applyProtection="1">
      <alignment horizontal="center" vertical="center"/>
      <protection locked="0"/>
    </xf>
    <xf numFmtId="0" fontId="55" fillId="0" borderId="1" xfId="32" applyFont="1" applyBorder="1" applyAlignment="1" applyProtection="1">
      <alignment horizontal="center" vertical="center" wrapText="1"/>
      <protection locked="0"/>
    </xf>
    <xf numFmtId="167" fontId="55" fillId="0" borderId="1" xfId="32" applyNumberFormat="1" applyFont="1" applyBorder="1" applyAlignment="1" applyProtection="1">
      <alignment horizontal="center" vertical="center"/>
      <protection locked="0"/>
    </xf>
    <xf numFmtId="49" fontId="3" fillId="0" borderId="1" xfId="0" applyNumberFormat="1" applyFont="1" applyFill="1" applyBorder="1" applyAlignment="1">
      <alignment horizontal="left" wrapText="1"/>
    </xf>
    <xf numFmtId="0" fontId="17" fillId="4" borderId="44" xfId="0" applyFont="1" applyFill="1" applyBorder="1" applyAlignment="1">
      <alignment horizontal="left" vertical="center"/>
    </xf>
    <xf numFmtId="0" fontId="17" fillId="4" borderId="17" xfId="0" applyFont="1" applyFill="1" applyBorder="1" applyAlignment="1">
      <alignment horizontal="left" vertical="center"/>
    </xf>
    <xf numFmtId="0" fontId="17" fillId="4" borderId="47" xfId="0" applyFont="1" applyFill="1" applyBorder="1" applyAlignment="1">
      <alignment horizontal="left" vertical="center"/>
    </xf>
    <xf numFmtId="49" fontId="5" fillId="0" borderId="0" xfId="0" applyNumberFormat="1" applyFont="1" applyFill="1" applyBorder="1" applyAlignment="1">
      <alignment horizontal="justify" wrapText="1"/>
    </xf>
    <xf numFmtId="49" fontId="3" fillId="0" borderId="0" xfId="0" applyNumberFormat="1" applyFont="1" applyBorder="1" applyAlignment="1">
      <alignment horizontal="left" wrapText="1"/>
    </xf>
    <xf numFmtId="49" fontId="3" fillId="0" borderId="0" xfId="0" applyNumberFormat="1" applyFont="1" applyFill="1" applyBorder="1" applyAlignment="1">
      <alignment horizontal="left" wrapText="1"/>
    </xf>
    <xf numFmtId="49" fontId="5" fillId="0" borderId="6" xfId="0" applyNumberFormat="1" applyFont="1" applyFill="1" applyBorder="1" applyAlignment="1">
      <alignment horizontal="justify" wrapText="1"/>
    </xf>
    <xf numFmtId="0" fontId="1" fillId="15" borderId="2" xfId="0" applyFont="1" applyFill="1" applyBorder="1" applyAlignment="1">
      <alignment vertical="center" wrapText="1"/>
    </xf>
    <xf numFmtId="0" fontId="0" fillId="15" borderId="7" xfId="0" applyFill="1" applyBorder="1" applyAlignment="1">
      <alignment wrapText="1"/>
    </xf>
    <xf numFmtId="0" fontId="1" fillId="15" borderId="1" xfId="0" applyFont="1" applyFill="1" applyBorder="1" applyAlignment="1">
      <alignment vertical="center" wrapText="1"/>
    </xf>
    <xf numFmtId="0" fontId="0" fillId="15" borderId="1" xfId="0" applyFill="1" applyBorder="1" applyAlignment="1">
      <alignment wrapText="1"/>
    </xf>
    <xf numFmtId="0" fontId="21" fillId="0" borderId="0" xfId="0" applyFont="1" applyAlignment="1">
      <alignment horizontal="right"/>
    </xf>
    <xf numFmtId="0" fontId="2" fillId="0" borderId="1" xfId="0" applyFont="1" applyBorder="1" applyAlignment="1">
      <alignment horizontal="left"/>
    </xf>
    <xf numFmtId="49" fontId="3" fillId="0" borderId="2" xfId="0" applyNumberFormat="1" applyFont="1" applyBorder="1" applyAlignment="1">
      <alignment horizontal="left" wrapText="1"/>
    </xf>
    <xf numFmtId="49" fontId="3" fillId="0" borderId="7" xfId="0" applyNumberFormat="1" applyFont="1" applyBorder="1" applyAlignment="1">
      <alignment horizontal="left" wrapText="1"/>
    </xf>
    <xf numFmtId="49" fontId="3" fillId="0" borderId="8" xfId="0" applyNumberFormat="1" applyFont="1" applyBorder="1" applyAlignment="1">
      <alignment horizontal="left" wrapText="1"/>
    </xf>
    <xf numFmtId="0" fontId="11" fillId="0" borderId="0" xfId="0" applyFont="1" applyAlignment="1">
      <alignment horizontal="left"/>
    </xf>
    <xf numFmtId="0" fontId="1" fillId="0" borderId="0" xfId="0" applyFont="1" applyAlignment="1">
      <alignment horizontal="left" wrapText="1"/>
    </xf>
    <xf numFmtId="0" fontId="3" fillId="0" borderId="0" xfId="0" applyFont="1" applyAlignment="1">
      <alignment horizontal="left" wrapText="1"/>
    </xf>
    <xf numFmtId="0" fontId="7" fillId="3" borderId="19" xfId="0" applyFont="1" applyFill="1" applyBorder="1" applyAlignment="1">
      <alignment horizontal="left" vertical="center" wrapText="1"/>
    </xf>
    <xf numFmtId="0" fontId="7" fillId="3" borderId="20" xfId="0" applyFont="1" applyFill="1" applyBorder="1" applyAlignment="1">
      <alignment horizontal="left" vertical="center" wrapText="1"/>
    </xf>
    <xf numFmtId="0" fontId="17" fillId="4" borderId="2" xfId="0" applyFont="1" applyFill="1" applyBorder="1" applyAlignment="1">
      <alignment horizontal="left" vertical="center"/>
    </xf>
    <xf numFmtId="0" fontId="17" fillId="4" borderId="7" xfId="0" applyFont="1" applyFill="1" applyBorder="1" applyAlignment="1">
      <alignment horizontal="left" vertical="center"/>
    </xf>
    <xf numFmtId="0" fontId="17" fillId="4" borderId="8" xfId="0" applyFont="1" applyFill="1" applyBorder="1" applyAlignment="1">
      <alignment horizontal="left" vertical="center"/>
    </xf>
    <xf numFmtId="0" fontId="6" fillId="4" borderId="13" xfId="0" applyFont="1" applyFill="1" applyBorder="1" applyAlignment="1">
      <alignment horizontal="left" vertical="center"/>
    </xf>
    <xf numFmtId="0" fontId="6" fillId="4" borderId="14" xfId="0" applyFont="1" applyFill="1" applyBorder="1" applyAlignment="1">
      <alignment horizontal="left" vertical="center"/>
    </xf>
    <xf numFmtId="0" fontId="6" fillId="4" borderId="15" xfId="0" applyFont="1" applyFill="1" applyBorder="1" applyAlignment="1">
      <alignment horizontal="left" vertical="center"/>
    </xf>
    <xf numFmtId="0" fontId="1" fillId="15" borderId="7" xfId="0" applyFont="1" applyFill="1" applyBorder="1" applyAlignment="1">
      <alignment vertical="center" wrapText="1"/>
    </xf>
    <xf numFmtId="0" fontId="6" fillId="16" borderId="26" xfId="0" applyFont="1" applyFill="1" applyBorder="1" applyAlignment="1">
      <alignment horizontal="center" vertical="center" wrapText="1"/>
    </xf>
    <xf numFmtId="0" fontId="43" fillId="0" borderId="26" xfId="0" applyFont="1" applyBorder="1" applyAlignment="1">
      <alignment horizontal="center" vertical="center" wrapText="1"/>
    </xf>
    <xf numFmtId="0" fontId="1" fillId="0" borderId="1" xfId="0" applyFont="1" applyBorder="1" applyAlignment="1">
      <alignment horizontal="left" wrapText="1"/>
    </xf>
    <xf numFmtId="0" fontId="0" fillId="0" borderId="1" xfId="0" applyBorder="1" applyAlignment="1"/>
    <xf numFmtId="0" fontId="23" fillId="0" borderId="0" xfId="0" applyFont="1" applyAlignment="1">
      <alignment horizontal="right"/>
    </xf>
    <xf numFmtId="0" fontId="24" fillId="0" borderId="0" xfId="0" applyFont="1" applyFill="1" applyAlignment="1">
      <alignment horizontal="justify" vertical="justify" wrapText="1"/>
    </xf>
    <xf numFmtId="0" fontId="24" fillId="0" borderId="0" xfId="0" applyFont="1" applyFill="1" applyAlignment="1">
      <alignment horizontal="left" vertical="justify"/>
    </xf>
    <xf numFmtId="0" fontId="24" fillId="0" borderId="26" xfId="0" applyFont="1" applyFill="1" applyBorder="1" applyAlignment="1">
      <alignment horizontal="center" vertical="justify" wrapText="1"/>
    </xf>
    <xf numFmtId="0" fontId="10" fillId="13" borderId="1" xfId="0" applyFont="1" applyFill="1" applyBorder="1" applyAlignment="1">
      <alignment horizontal="center" vertical="center" wrapText="1"/>
    </xf>
    <xf numFmtId="0" fontId="10" fillId="13" borderId="10" xfId="0" applyFont="1" applyFill="1" applyBorder="1" applyAlignment="1">
      <alignment horizontal="center" vertical="center" wrapText="1"/>
    </xf>
    <xf numFmtId="0" fontId="25" fillId="0" borderId="0" xfId="0" applyFont="1" applyAlignment="1">
      <alignment horizontal="left" vertical="center" wrapText="1"/>
    </xf>
    <xf numFmtId="0" fontId="26" fillId="11" borderId="28" xfId="0" applyFont="1" applyFill="1" applyBorder="1" applyAlignment="1">
      <alignment horizontal="left" vertical="center" wrapText="1"/>
    </xf>
    <xf numFmtId="0" fontId="26" fillId="11" borderId="11" xfId="0" applyFont="1" applyFill="1" applyBorder="1" applyAlignment="1">
      <alignment horizontal="left" vertical="center" wrapText="1"/>
    </xf>
    <xf numFmtId="0" fontId="26" fillId="11" borderId="29" xfId="0" applyFont="1" applyFill="1" applyBorder="1" applyAlignment="1">
      <alignment horizontal="center" vertical="center" wrapText="1"/>
    </xf>
    <xf numFmtId="0" fontId="26" fillId="11" borderId="14" xfId="0" applyFont="1" applyFill="1" applyBorder="1" applyAlignment="1">
      <alignment horizontal="center" vertical="center" wrapText="1"/>
    </xf>
    <xf numFmtId="0" fontId="26" fillId="11" borderId="30" xfId="0" applyFont="1" applyFill="1" applyBorder="1" applyAlignment="1">
      <alignment horizontal="center" vertical="center" wrapText="1"/>
    </xf>
    <xf numFmtId="0" fontId="26" fillId="11" borderId="32" xfId="0" applyFont="1" applyFill="1" applyBorder="1" applyAlignment="1">
      <alignment horizontal="center" vertical="center" wrapText="1"/>
    </xf>
    <xf numFmtId="0" fontId="26" fillId="11" borderId="26" xfId="0" applyFont="1" applyFill="1" applyBorder="1" applyAlignment="1">
      <alignment horizontal="center" vertical="center" wrapText="1"/>
    </xf>
    <xf numFmtId="0" fontId="26" fillId="11" borderId="33" xfId="0" applyFont="1" applyFill="1" applyBorder="1" applyAlignment="1">
      <alignment horizontal="center" vertical="center" wrapText="1"/>
    </xf>
    <xf numFmtId="0" fontId="26" fillId="11" borderId="31" xfId="0" applyFont="1" applyFill="1" applyBorder="1" applyAlignment="1">
      <alignment horizontal="center" vertical="center" wrapText="1"/>
    </xf>
    <xf numFmtId="0" fontId="26" fillId="11" borderId="16" xfId="0" applyFont="1" applyFill="1" applyBorder="1" applyAlignment="1">
      <alignment horizontal="center" vertical="center" wrapText="1"/>
    </xf>
    <xf numFmtId="0" fontId="29" fillId="12" borderId="2" xfId="0" applyFont="1" applyFill="1" applyBorder="1" applyAlignment="1">
      <alignment horizontal="center" vertical="center"/>
    </xf>
    <xf numFmtId="0" fontId="29" fillId="12" borderId="7" xfId="0" applyFont="1" applyFill="1" applyBorder="1" applyAlignment="1">
      <alignment horizontal="center" vertical="center"/>
    </xf>
    <xf numFmtId="0" fontId="29" fillId="12" borderId="8" xfId="0" applyFont="1" applyFill="1" applyBorder="1" applyAlignment="1">
      <alignment horizontal="center" vertical="center"/>
    </xf>
    <xf numFmtId="0" fontId="27" fillId="0" borderId="14"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4" fillId="7" borderId="34" xfId="0" applyFont="1" applyFill="1" applyBorder="1" applyAlignment="1">
      <alignment horizontal="left" vertical="center" wrapText="1"/>
    </xf>
    <xf numFmtId="0" fontId="34" fillId="7" borderId="35" xfId="0" applyFont="1" applyFill="1" applyBorder="1" applyAlignment="1">
      <alignment horizontal="left" vertical="center" wrapText="1"/>
    </xf>
    <xf numFmtId="0" fontId="34" fillId="7" borderId="36" xfId="0" applyFont="1" applyFill="1" applyBorder="1" applyAlignment="1">
      <alignment horizontal="left" vertical="center" wrapText="1"/>
    </xf>
    <xf numFmtId="0" fontId="39" fillId="13" borderId="1" xfId="0" applyFont="1" applyFill="1" applyBorder="1" applyAlignment="1">
      <alignment horizontal="center" vertical="center" wrapText="1"/>
    </xf>
    <xf numFmtId="0" fontId="39" fillId="13" borderId="10" xfId="0" applyFont="1" applyFill="1" applyBorder="1" applyAlignment="1">
      <alignment horizontal="center" vertical="center" wrapText="1"/>
    </xf>
    <xf numFmtId="4" fontId="3" fillId="13" borderId="1" xfId="0" applyNumberFormat="1" applyFont="1" applyFill="1" applyBorder="1" applyAlignment="1">
      <alignment horizontal="center" vertical="center" wrapText="1"/>
    </xf>
    <xf numFmtId="0" fontId="3" fillId="13" borderId="1" xfId="0" applyFont="1" applyFill="1" applyBorder="1" applyAlignment="1">
      <alignment horizontal="center" vertical="center" wrapText="1"/>
    </xf>
    <xf numFmtId="0" fontId="3" fillId="13" borderId="10"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2" xfId="0" applyFont="1" applyFill="1" applyBorder="1" applyAlignment="1">
      <alignment horizontal="center" vertical="center" wrapText="1"/>
    </xf>
    <xf numFmtId="4" fontId="9" fillId="14" borderId="38" xfId="0" applyNumberFormat="1" applyFont="1" applyFill="1" applyBorder="1" applyAlignment="1" applyProtection="1">
      <alignment horizontal="center" vertical="center"/>
      <protection locked="0"/>
    </xf>
    <xf numFmtId="4" fontId="9" fillId="14" borderId="4" xfId="0" applyNumberFormat="1" applyFont="1" applyFill="1" applyBorder="1" applyAlignment="1" applyProtection="1">
      <alignment horizontal="center" vertical="center"/>
      <protection locked="0"/>
    </xf>
    <xf numFmtId="4" fontId="9" fillId="14" borderId="21" xfId="0" applyNumberFormat="1" applyFont="1" applyFill="1" applyBorder="1" applyAlignment="1" applyProtection="1">
      <alignment horizontal="center" vertical="center"/>
      <protection locked="0"/>
    </xf>
    <xf numFmtId="3" fontId="24" fillId="0" borderId="3" xfId="0" applyNumberFormat="1" applyFont="1" applyFill="1" applyBorder="1" applyAlignment="1" applyProtection="1">
      <alignment horizontal="center" wrapText="1"/>
      <protection locked="0"/>
    </xf>
    <xf numFmtId="3" fontId="24" fillId="0" borderId="4" xfId="0" applyNumberFormat="1" applyFont="1" applyFill="1" applyBorder="1" applyAlignment="1" applyProtection="1">
      <alignment horizontal="center" wrapText="1"/>
      <protection locked="0"/>
    </xf>
    <xf numFmtId="3" fontId="24" fillId="0" borderId="21" xfId="0" applyNumberFormat="1" applyFont="1" applyFill="1" applyBorder="1" applyAlignment="1" applyProtection="1">
      <alignment horizontal="center" wrapText="1"/>
      <protection locked="0"/>
    </xf>
    <xf numFmtId="0" fontId="11" fillId="0" borderId="34" xfId="0" applyFont="1" applyBorder="1" applyAlignment="1">
      <alignment horizontal="justify" vertical="top" wrapText="1"/>
    </xf>
    <xf numFmtId="0" fontId="11" fillId="0" borderId="35" xfId="0" applyFont="1" applyBorder="1" applyAlignment="1">
      <alignment horizontal="justify" vertical="top" wrapText="1"/>
    </xf>
    <xf numFmtId="0" fontId="11" fillId="0" borderId="36" xfId="0" applyFont="1" applyBorder="1" applyAlignment="1">
      <alignment horizontal="justify" vertical="top" wrapText="1"/>
    </xf>
    <xf numFmtId="0" fontId="11" fillId="0" borderId="39" xfId="0" applyFont="1" applyBorder="1" applyAlignment="1">
      <alignment horizontal="center" vertical="top" wrapText="1"/>
    </xf>
    <xf numFmtId="0" fontId="11" fillId="0" borderId="7" xfId="0" applyFont="1" applyBorder="1" applyAlignment="1">
      <alignment horizontal="center" vertical="top" wrapText="1"/>
    </xf>
    <xf numFmtId="0" fontId="11" fillId="0" borderId="40" xfId="0" applyFont="1" applyBorder="1" applyAlignment="1">
      <alignment horizontal="center" vertical="top" wrapText="1"/>
    </xf>
    <xf numFmtId="0" fontId="4" fillId="0" borderId="41" xfId="0" applyFont="1" applyBorder="1" applyAlignment="1">
      <alignment horizontal="left" vertical="top"/>
    </xf>
    <xf numFmtId="0" fontId="4" fillId="0" borderId="42" xfId="0" applyFont="1" applyBorder="1" applyAlignment="1">
      <alignment horizontal="left" vertical="top"/>
    </xf>
    <xf numFmtId="0" fontId="4" fillId="0" borderId="43" xfId="0" applyFont="1" applyBorder="1" applyAlignment="1">
      <alignment horizontal="left" vertical="top"/>
    </xf>
    <xf numFmtId="0" fontId="10" fillId="13" borderId="2" xfId="0" applyFont="1" applyFill="1" applyBorder="1" applyAlignment="1">
      <alignment horizontal="center" vertical="center" wrapText="1"/>
    </xf>
    <xf numFmtId="0" fontId="10" fillId="13" borderId="7" xfId="0" applyFont="1" applyFill="1" applyBorder="1" applyAlignment="1">
      <alignment horizontal="center" vertical="center" wrapText="1"/>
    </xf>
    <xf numFmtId="0" fontId="10" fillId="13" borderId="40" xfId="0" applyFont="1" applyFill="1" applyBorder="1" applyAlignment="1">
      <alignment horizontal="center" vertical="center" wrapText="1"/>
    </xf>
    <xf numFmtId="0" fontId="3" fillId="0" borderId="34" xfId="0" applyFont="1" applyBorder="1" applyAlignment="1">
      <alignment horizontal="justify" vertical="top" wrapText="1"/>
    </xf>
    <xf numFmtId="0" fontId="3" fillId="0" borderId="4" xfId="0" applyFont="1" applyBorder="1" applyAlignment="1">
      <alignment horizontal="center"/>
    </xf>
    <xf numFmtId="0" fontId="3" fillId="0" borderId="17" xfId="0" applyFont="1" applyBorder="1" applyAlignment="1">
      <alignment horizontal="center"/>
    </xf>
    <xf numFmtId="0" fontId="0" fillId="0" borderId="0" xfId="0" applyBorder="1" applyAlignment="1">
      <alignment horizontal="center"/>
    </xf>
  </cellXfs>
  <cellStyles count="33">
    <cellStyle name="1 000 Sk" xfId="2" xr:uid="{00000000-0005-0000-0000-00002F000000}"/>
    <cellStyle name="1 000,-  Sk" xfId="3" xr:uid="{00000000-0005-0000-0000-000030000000}"/>
    <cellStyle name="1 000,- Kč" xfId="4" xr:uid="{00000000-0005-0000-0000-000031000000}"/>
    <cellStyle name="1 000,- Sk" xfId="5" xr:uid="{00000000-0005-0000-0000-000032000000}"/>
    <cellStyle name="1000 Sk_fakturuj99" xfId="6" xr:uid="{00000000-0005-0000-0000-000033000000}"/>
    <cellStyle name="20 % – Zvýraznění1" xfId="7" xr:uid="{00000000-0005-0000-0000-000034000000}"/>
    <cellStyle name="20 % – Zvýraznění2" xfId="8" xr:uid="{00000000-0005-0000-0000-000035000000}"/>
    <cellStyle name="20 % – Zvýraznění3" xfId="9" xr:uid="{00000000-0005-0000-0000-000036000000}"/>
    <cellStyle name="20 % – Zvýraznění4" xfId="10" xr:uid="{00000000-0005-0000-0000-000037000000}"/>
    <cellStyle name="20 % – Zvýraznění5" xfId="11" xr:uid="{00000000-0005-0000-0000-000038000000}"/>
    <cellStyle name="20 % – Zvýraznění6" xfId="12" xr:uid="{00000000-0005-0000-0000-000039000000}"/>
    <cellStyle name="40 % – Zvýraznění1" xfId="13" xr:uid="{00000000-0005-0000-0000-00003A000000}"/>
    <cellStyle name="40 % – Zvýraznění2" xfId="14" xr:uid="{00000000-0005-0000-0000-00003B000000}"/>
    <cellStyle name="40 % – Zvýraznění3" xfId="15" xr:uid="{00000000-0005-0000-0000-00003C000000}"/>
    <cellStyle name="40 % – Zvýraznění4" xfId="16" xr:uid="{00000000-0005-0000-0000-00003D000000}"/>
    <cellStyle name="40 % – Zvýraznění5" xfId="17" xr:uid="{00000000-0005-0000-0000-00003E000000}"/>
    <cellStyle name="40 % – Zvýraznění6" xfId="18" xr:uid="{00000000-0005-0000-0000-00003F000000}"/>
    <cellStyle name="60 % – Zvýraznění1" xfId="19" xr:uid="{00000000-0005-0000-0000-000040000000}"/>
    <cellStyle name="60 % – Zvýraznění2" xfId="20" xr:uid="{00000000-0005-0000-0000-000041000000}"/>
    <cellStyle name="60 % – Zvýraznění3" xfId="21" xr:uid="{00000000-0005-0000-0000-000042000000}"/>
    <cellStyle name="60 % – Zvýraznění4" xfId="22" xr:uid="{00000000-0005-0000-0000-000043000000}"/>
    <cellStyle name="60 % – Zvýraznění5" xfId="23" xr:uid="{00000000-0005-0000-0000-000044000000}"/>
    <cellStyle name="60 % – Zvýraznění6" xfId="24" xr:uid="{00000000-0005-0000-0000-000045000000}"/>
    <cellStyle name="Celkem" xfId="25" xr:uid="{00000000-0005-0000-0000-000046000000}"/>
    <cellStyle name="data" xfId="26" xr:uid="{00000000-0005-0000-0000-000047000000}"/>
    <cellStyle name="Název" xfId="27" xr:uid="{00000000-0005-0000-0000-000048000000}"/>
    <cellStyle name="Normálna" xfId="0" builtinId="0"/>
    <cellStyle name="Normálna 2" xfId="1" xr:uid="{00000000-0005-0000-0000-000049000000}"/>
    <cellStyle name="Normálna 3" xfId="32" xr:uid="{00000000-0005-0000-0000-00004F000000}"/>
    <cellStyle name="normálne_KLs" xfId="28" xr:uid="{00000000-0005-0000-0000-00004A000000}"/>
    <cellStyle name="TEXT" xfId="29" xr:uid="{00000000-0005-0000-0000-00004B000000}"/>
    <cellStyle name="Text upozornění" xfId="30" xr:uid="{00000000-0005-0000-0000-00004C000000}"/>
    <cellStyle name="TEXT1" xfId="31" xr:uid="{00000000-0005-0000-0000-00004D00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2</xdr:col>
      <xdr:colOff>0</xdr:colOff>
      <xdr:row>3</xdr:row>
      <xdr:rowOff>0</xdr:rowOff>
    </xdr:from>
    <xdr:to>
      <xdr:col>4</xdr:col>
      <xdr:colOff>390525</xdr:colOff>
      <xdr:row>3</xdr:row>
      <xdr:rowOff>0</xdr:rowOff>
    </xdr:to>
    <xdr:grpSp>
      <xdr:nvGrpSpPr>
        <xdr:cNvPr id="3" name="Skupina 2">
          <a:extLst>
            <a:ext uri="{FF2B5EF4-FFF2-40B4-BE49-F238E27FC236}">
              <a16:creationId xmlns:a16="http://schemas.microsoft.com/office/drawing/2014/main" id="{00000000-0008-0000-0000-000003000000}"/>
            </a:ext>
          </a:extLst>
        </xdr:cNvPr>
        <xdr:cNvGrpSpPr>
          <a:grpSpLocks/>
        </xdr:cNvGrpSpPr>
      </xdr:nvGrpSpPr>
      <xdr:grpSpPr bwMode="auto">
        <a:xfrm>
          <a:off x="6619875" y="547688"/>
          <a:ext cx="1664494" cy="0"/>
          <a:chOff x="0" y="0"/>
          <a:chExt cx="5643349" cy="375313"/>
        </a:xfrm>
      </xdr:grpSpPr>
      <xdr:pic>
        <xdr:nvPicPr>
          <xdr:cNvPr id="5" name="Obrázok 3" descr="logoOPKZPppt.jpg">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Obrázok 4" descr="C:\Users\ruzickova\AppData\Local\Microsoft\Windows\Temporary Internet Files\Content.Word\EU-EFRR-HORIZ-COLOR.JPG">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Obrázok 5" descr="SZSRppt.jpg">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Obrázok 6" descr="nove_logo_SIEA">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0</xdr:col>
      <xdr:colOff>304800</xdr:colOff>
      <xdr:row>1</xdr:row>
      <xdr:rowOff>28575</xdr:rowOff>
    </xdr:from>
    <xdr:to>
      <xdr:col>9</xdr:col>
      <xdr:colOff>1028700</xdr:colOff>
      <xdr:row>4</xdr:row>
      <xdr:rowOff>114300</xdr:rowOff>
    </xdr:to>
    <xdr:grpSp>
      <xdr:nvGrpSpPr>
        <xdr:cNvPr id="1115" name="Skupina 5">
          <a:extLst>
            <a:ext uri="{FF2B5EF4-FFF2-40B4-BE49-F238E27FC236}">
              <a16:creationId xmlns:a16="http://schemas.microsoft.com/office/drawing/2014/main" id="{00000000-0008-0000-0000-00005B040000}"/>
            </a:ext>
          </a:extLst>
        </xdr:cNvPr>
        <xdr:cNvGrpSpPr>
          <a:grpSpLocks/>
        </xdr:cNvGrpSpPr>
      </xdr:nvGrpSpPr>
      <xdr:grpSpPr bwMode="auto">
        <a:xfrm>
          <a:off x="304800" y="219075"/>
          <a:ext cx="10363200" cy="633413"/>
          <a:chOff x="0" y="0"/>
          <a:chExt cx="5834418" cy="388962"/>
        </a:xfrm>
      </xdr:grpSpPr>
      <xdr:pic>
        <xdr:nvPicPr>
          <xdr:cNvPr id="1116" name="Obrázok 1" descr="logoOPKZPppt.jpg">
            <a:extLst>
              <a:ext uri="{FF2B5EF4-FFF2-40B4-BE49-F238E27FC236}">
                <a16:creationId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1117" name="Obrázok 2" descr="C:\Users\ruzickova\AppData\Local\Microsoft\Windows\Temporary Internet Files\Content.Word\EU-EFRR-HORIZ-COLOR.JPG">
            <a:extLst>
              <a:ext uri="{FF2B5EF4-FFF2-40B4-BE49-F238E27FC236}">
                <a16:creationId xmlns:a16="http://schemas.microsoft.com/office/drawing/2014/main" id="{00000000-0008-0000-0000-00005D040000}"/>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1118" name="Obrázok 6" descr="SZSRppt.jpg">
            <a:extLst>
              <a:ext uri="{FF2B5EF4-FFF2-40B4-BE49-F238E27FC236}">
                <a16:creationId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1119" name="Obrázok 4" descr="C:\Users\rakovska\AppData\Local\Microsoft\Windows\Temporary Internet Files\Content.Word\Nový obrázok.bmp">
            <a:extLst>
              <a:ext uri="{FF2B5EF4-FFF2-40B4-BE49-F238E27FC236}">
                <a16:creationId xmlns:a16="http://schemas.microsoft.com/office/drawing/2014/main" id="{00000000-0008-0000-0000-00005F040000}"/>
              </a:ext>
            </a:extLst>
          </xdr:cNvPr>
          <xdr:cNvPicPr>
            <a:picLocks noChangeAspect="1"/>
          </xdr:cNvPicPr>
        </xdr:nvPicPr>
        <xdr:blipFill>
          <a:blip xmlns:r="http://schemas.openxmlformats.org/officeDocument/2006/relationships" r:embed="rId5"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xdr:row>
      <xdr:rowOff>0</xdr:rowOff>
    </xdr:from>
    <xdr:to>
      <xdr:col>5</xdr:col>
      <xdr:colOff>2240</xdr:colOff>
      <xdr:row>6</xdr:row>
      <xdr:rowOff>11206</xdr:rowOff>
    </xdr:to>
    <xdr:grpSp>
      <xdr:nvGrpSpPr>
        <xdr:cNvPr id="2" name="Skupina 1">
          <a:extLst>
            <a:ext uri="{FF2B5EF4-FFF2-40B4-BE49-F238E27FC236}">
              <a16:creationId xmlns:a16="http://schemas.microsoft.com/office/drawing/2014/main" id="{00000000-0008-0000-0200-000002000000}"/>
            </a:ext>
          </a:extLst>
        </xdr:cNvPr>
        <xdr:cNvGrpSpPr/>
      </xdr:nvGrpSpPr>
      <xdr:grpSpPr>
        <a:xfrm>
          <a:off x="0" y="571500"/>
          <a:ext cx="10317815" cy="582706"/>
          <a:chOff x="0" y="0"/>
          <a:chExt cx="5834418" cy="388962"/>
        </a:xfrm>
      </xdr:grpSpPr>
      <xdr:pic>
        <xdr:nvPicPr>
          <xdr:cNvPr id="3" name="Obrázok 2" descr="logoOPKZPppt.jpg">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4" name="Obrázok 3" descr="C:\Users\ruzickova\AppData\Local\Microsoft\Windows\Temporary Internet Files\Content.Word\EU-EFRR-HORIZ-COLOR.JPG">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5" name="Obrázok 4" descr="SZSRppt.jpg">
            <a:extLst>
              <a:ext uri="{FF2B5EF4-FFF2-40B4-BE49-F238E27FC236}">
                <a16:creationId xmlns:a16="http://schemas.microsoft.com/office/drawing/2014/main" id="{00000000-0008-0000-0200-000005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6" name="Obrázok 5" descr="C:\Users\rakovska\AppData\Local\Microsoft\Windows\Temporary Internet Files\Content.Word\Nový obrázok.bmp">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sheetPr>
  <dimension ref="A2:BC182"/>
  <sheetViews>
    <sheetView tabSelected="1" view="pageBreakPreview" topLeftCell="A13" zoomScale="80" zoomScaleNormal="80" zoomScaleSheetLayoutView="80" workbookViewId="0">
      <selection activeCell="B16" sqref="B16"/>
    </sheetView>
  </sheetViews>
  <sheetFormatPr defaultRowHeight="15"/>
  <cols>
    <col min="1" max="1" width="78.42578125" customWidth="1"/>
    <col min="2" max="2" width="20.85546875" customWidth="1"/>
    <col min="3" max="3" width="8.7109375" style="10" customWidth="1"/>
    <col min="4" max="4" width="10.28515625" style="10" customWidth="1"/>
    <col min="5" max="5" width="13.42578125" style="10" customWidth="1"/>
    <col min="6" max="7" width="14.140625" style="10" customWidth="1"/>
    <col min="8" max="9" width="16" style="10" hidden="1" customWidth="1"/>
    <col min="10" max="11" width="36.28515625" hidden="1" customWidth="1"/>
    <col min="12" max="12" width="32.42578125" customWidth="1"/>
    <col min="13" max="13" width="16" customWidth="1"/>
    <col min="14" max="14" width="55.42578125" hidden="1" customWidth="1"/>
    <col min="15" max="15" width="54.5703125" hidden="1" customWidth="1"/>
    <col min="16" max="53" width="9.140625" customWidth="1"/>
  </cols>
  <sheetData>
    <row r="2" spans="1:55">
      <c r="A2" s="119" t="s">
        <v>60</v>
      </c>
      <c r="B2" s="119"/>
      <c r="C2" s="119"/>
      <c r="D2" s="119"/>
      <c r="E2" s="119"/>
      <c r="F2" s="119"/>
      <c r="G2" s="119"/>
      <c r="H2" s="119"/>
      <c r="I2" s="119"/>
      <c r="J2" s="119"/>
      <c r="K2" s="119"/>
      <c r="L2" s="119"/>
    </row>
    <row r="3" spans="1:55" ht="12.75" customHeight="1">
      <c r="A3" s="23"/>
      <c r="B3" s="23"/>
      <c r="C3" s="5"/>
      <c r="D3" s="23"/>
      <c r="E3" s="23"/>
      <c r="F3" s="23"/>
      <c r="G3" s="23"/>
      <c r="H3" s="23"/>
      <c r="I3" s="23"/>
      <c r="J3" s="23"/>
      <c r="K3" s="23"/>
    </row>
    <row r="4" spans="1:55">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c r="BA4" s="27"/>
      <c r="BB4" s="27"/>
      <c r="BC4" s="27"/>
    </row>
    <row r="5" spans="1:55">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7"/>
      <c r="AZ5" s="27"/>
      <c r="BA5" s="27"/>
      <c r="BB5" s="27"/>
      <c r="BC5" s="27"/>
    </row>
    <row r="6" spans="1:55" ht="20.25">
      <c r="A6" s="124" t="s">
        <v>20</v>
      </c>
      <c r="B6" s="124"/>
      <c r="C6" s="124"/>
      <c r="D6" s="124"/>
      <c r="E6" s="124"/>
      <c r="F6" s="124"/>
      <c r="G6" s="124"/>
      <c r="H6" s="124"/>
      <c r="I6" s="124"/>
      <c r="J6" s="124"/>
      <c r="K6" s="65"/>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row>
    <row r="7" spans="1:55" ht="18.75" customHeight="1">
      <c r="A7" s="21"/>
      <c r="B7" s="21"/>
      <c r="C7" s="100"/>
      <c r="D7" s="21"/>
      <c r="E7" s="21"/>
      <c r="F7" s="21"/>
      <c r="G7" s="21"/>
      <c r="H7" s="24"/>
      <c r="I7" s="61"/>
      <c r="J7" s="21"/>
      <c r="K7" s="65"/>
      <c r="N7" s="11"/>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row>
    <row r="8" spans="1:55">
      <c r="A8" s="22" t="s">
        <v>0</v>
      </c>
      <c r="B8" s="120" t="s">
        <v>82</v>
      </c>
      <c r="C8" s="120"/>
      <c r="D8" s="120"/>
      <c r="E8" s="120"/>
      <c r="F8" s="120"/>
      <c r="G8" s="120"/>
      <c r="H8" s="120"/>
      <c r="I8" s="120"/>
      <c r="J8" s="120"/>
      <c r="K8" s="120"/>
      <c r="L8" s="120"/>
      <c r="N8" s="70" t="s">
        <v>16</v>
      </c>
      <c r="O8" s="11" t="s">
        <v>65</v>
      </c>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row>
    <row r="9" spans="1:55">
      <c r="A9" s="22" t="s">
        <v>1</v>
      </c>
      <c r="B9" s="120" t="s">
        <v>83</v>
      </c>
      <c r="C9" s="120"/>
      <c r="D9" s="120"/>
      <c r="E9" s="120"/>
      <c r="F9" s="120"/>
      <c r="G9" s="120"/>
      <c r="H9" s="120"/>
      <c r="I9" s="120"/>
      <c r="J9" s="120"/>
      <c r="K9" s="120"/>
      <c r="L9" s="120"/>
      <c r="N9" s="71" t="s">
        <v>62</v>
      </c>
      <c r="O9" s="11" t="s">
        <v>66</v>
      </c>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row>
    <row r="10" spans="1:55" ht="15.75" thickBot="1">
      <c r="A10" s="1"/>
      <c r="B10" s="1"/>
      <c r="C10" s="5"/>
      <c r="D10" s="5"/>
      <c r="E10" s="5"/>
      <c r="F10" s="5"/>
      <c r="G10" s="5"/>
      <c r="H10" s="5"/>
      <c r="I10" s="5"/>
      <c r="J10" s="1"/>
      <c r="K10" s="1"/>
      <c r="N10" s="71" t="s">
        <v>61</v>
      </c>
      <c r="O10" s="11" t="s">
        <v>67</v>
      </c>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row>
    <row r="11" spans="1:55" ht="18.75" thickBot="1">
      <c r="A11" s="132" t="s">
        <v>24</v>
      </c>
      <c r="B11" s="133"/>
      <c r="C11" s="133"/>
      <c r="D11" s="133"/>
      <c r="E11" s="133"/>
      <c r="F11" s="133"/>
      <c r="G11" s="133"/>
      <c r="H11" s="133"/>
      <c r="I11" s="133"/>
      <c r="J11" s="133"/>
      <c r="K11" s="133"/>
      <c r="L11" s="134"/>
      <c r="N11" s="71" t="s">
        <v>15</v>
      </c>
      <c r="O11" s="72" t="s">
        <v>68</v>
      </c>
      <c r="Y11" s="27"/>
      <c r="Z11" s="27"/>
      <c r="AA11" s="27"/>
      <c r="AB11" s="27"/>
      <c r="AC11" s="27"/>
      <c r="AD11" s="27"/>
      <c r="AE11" s="27"/>
      <c r="AF11" s="27"/>
      <c r="AG11" s="27"/>
      <c r="AH11" s="27"/>
      <c r="AI11" s="27"/>
      <c r="AJ11" s="27"/>
      <c r="AK11" s="27"/>
      <c r="AL11" s="27"/>
      <c r="AM11" s="27"/>
      <c r="AN11" s="27"/>
      <c r="AO11" s="27"/>
      <c r="AP11" s="27"/>
      <c r="AQ11" s="27"/>
      <c r="AR11" s="27"/>
      <c r="AS11" s="27"/>
      <c r="AT11" s="27"/>
      <c r="AU11" s="27"/>
      <c r="AV11" s="27"/>
      <c r="AW11" s="27"/>
      <c r="AX11" s="27"/>
      <c r="AY11" s="27"/>
      <c r="AZ11" s="27"/>
      <c r="BA11" s="27"/>
      <c r="BB11" s="27"/>
      <c r="BC11" s="27"/>
    </row>
    <row r="12" spans="1:55" ht="18.75" thickBot="1">
      <c r="A12" s="28" t="s">
        <v>6</v>
      </c>
      <c r="B12" s="29"/>
      <c r="C12" s="97"/>
      <c r="D12" s="29"/>
      <c r="E12" s="29"/>
      <c r="F12" s="29"/>
      <c r="G12" s="29"/>
      <c r="H12" s="29"/>
      <c r="I12" s="29"/>
      <c r="J12" s="29"/>
      <c r="K12" s="29"/>
      <c r="L12" s="30"/>
      <c r="N12" s="71" t="s">
        <v>63</v>
      </c>
      <c r="O12" s="72" t="s">
        <v>69</v>
      </c>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row>
    <row r="13" spans="1:55" ht="78.75" customHeight="1">
      <c r="A13" s="31" t="s">
        <v>2</v>
      </c>
      <c r="B13" s="32" t="s">
        <v>5</v>
      </c>
      <c r="C13" s="32" t="s">
        <v>3</v>
      </c>
      <c r="D13" s="32" t="s">
        <v>4</v>
      </c>
      <c r="E13" s="32" t="s">
        <v>9</v>
      </c>
      <c r="F13" s="32" t="s">
        <v>8</v>
      </c>
      <c r="G13" s="32" t="s">
        <v>14</v>
      </c>
      <c r="H13" s="32" t="s">
        <v>21</v>
      </c>
      <c r="I13" s="32" t="s">
        <v>74</v>
      </c>
      <c r="J13" s="32" t="s">
        <v>10</v>
      </c>
      <c r="K13" s="68" t="s">
        <v>73</v>
      </c>
      <c r="L13" s="33" t="s">
        <v>18</v>
      </c>
      <c r="O13" s="72" t="s">
        <v>72</v>
      </c>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c r="AW13" s="27"/>
      <c r="AX13" s="27"/>
      <c r="AY13" s="27"/>
      <c r="AZ13" s="27"/>
      <c r="BA13" s="27"/>
      <c r="BB13" s="27"/>
      <c r="BC13" s="27"/>
    </row>
    <row r="14" spans="1:55" ht="38.25" customHeight="1">
      <c r="A14" s="136" t="s">
        <v>58</v>
      </c>
      <c r="B14" s="137"/>
      <c r="C14" s="137"/>
      <c r="D14" s="137"/>
      <c r="E14" s="137"/>
      <c r="F14" s="137"/>
      <c r="G14" s="137"/>
      <c r="H14" s="137"/>
      <c r="I14" s="137"/>
      <c r="J14" s="137"/>
      <c r="K14" s="137"/>
      <c r="L14" s="137"/>
      <c r="O14" s="72" t="s">
        <v>70</v>
      </c>
      <c r="Y14" s="27"/>
      <c r="Z14" s="27"/>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27"/>
      <c r="AZ14" s="27"/>
      <c r="BA14" s="27"/>
      <c r="BB14" s="27"/>
      <c r="BC14" s="27"/>
    </row>
    <row r="15" spans="1:55" ht="18.75" customHeight="1">
      <c r="A15" s="108" t="s">
        <v>53</v>
      </c>
      <c r="B15" s="109"/>
      <c r="C15" s="109"/>
      <c r="D15" s="109"/>
      <c r="E15" s="109"/>
      <c r="F15" s="109"/>
      <c r="G15" s="109"/>
      <c r="H15" s="109"/>
      <c r="I15" s="109"/>
      <c r="J15" s="109"/>
      <c r="K15" s="109"/>
      <c r="L15" s="110"/>
      <c r="O15" s="72" t="s">
        <v>71</v>
      </c>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row>
    <row r="16" spans="1:55" s="12" customFormat="1" ht="102.75">
      <c r="A16" s="14" t="s">
        <v>84</v>
      </c>
      <c r="B16" s="14" t="s">
        <v>7</v>
      </c>
      <c r="C16" s="76" t="s">
        <v>75</v>
      </c>
      <c r="D16" s="7">
        <v>120</v>
      </c>
      <c r="E16" s="7"/>
      <c r="F16" s="15">
        <f>ROUND(D16*E16,2)</f>
        <v>0</v>
      </c>
      <c r="G16" s="15">
        <f>ROUND(F16*1.2,2)</f>
        <v>0</v>
      </c>
      <c r="H16" s="63">
        <f>F16</f>
        <v>0</v>
      </c>
      <c r="I16" s="63">
        <v>0</v>
      </c>
      <c r="J16" s="64" t="s">
        <v>79</v>
      </c>
      <c r="K16" s="64" t="s">
        <v>66</v>
      </c>
      <c r="L16" s="50"/>
      <c r="Y16" s="67"/>
      <c r="Z16" s="67"/>
      <c r="AA16" s="67"/>
      <c r="AB16" s="67"/>
      <c r="AC16" s="67"/>
      <c r="AD16" s="67"/>
      <c r="AE16" s="67"/>
      <c r="AF16" s="67"/>
      <c r="AG16" s="67"/>
      <c r="AH16" s="67"/>
      <c r="AI16" s="67"/>
      <c r="AJ16" s="67"/>
      <c r="AK16" s="67"/>
      <c r="AL16" s="67"/>
      <c r="AM16" s="67"/>
      <c r="AN16" s="67"/>
      <c r="AO16" s="67"/>
      <c r="AP16" s="67"/>
      <c r="AQ16" s="67"/>
      <c r="AR16" s="67"/>
      <c r="AS16" s="67"/>
      <c r="AT16" s="67"/>
      <c r="AU16" s="67"/>
      <c r="AV16" s="67"/>
      <c r="AW16" s="67"/>
      <c r="AX16" s="67"/>
      <c r="AY16" s="67"/>
      <c r="AZ16" s="67"/>
      <c r="BA16" s="67"/>
      <c r="BB16" s="67"/>
      <c r="BC16" s="67"/>
    </row>
    <row r="17" spans="1:55" ht="102.75">
      <c r="A17" s="16" t="s">
        <v>85</v>
      </c>
      <c r="B17" s="16" t="s">
        <v>7</v>
      </c>
      <c r="C17" s="76" t="s">
        <v>75</v>
      </c>
      <c r="D17" s="6">
        <v>120</v>
      </c>
      <c r="E17" s="6"/>
      <c r="F17" s="17">
        <f t="shared" ref="F17:F47" si="0">ROUND(D17*E17,2)</f>
        <v>0</v>
      </c>
      <c r="G17" s="17">
        <f t="shared" ref="G17:G47" si="1">ROUND(F17*1.2,2)</f>
        <v>0</v>
      </c>
      <c r="H17" s="25">
        <f t="shared" ref="H17:H47" si="2">F17</f>
        <v>0</v>
      </c>
      <c r="I17" s="25">
        <v>0</v>
      </c>
      <c r="J17" s="26" t="s">
        <v>79</v>
      </c>
      <c r="K17" s="64" t="s">
        <v>66</v>
      </c>
      <c r="L17" s="50"/>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row>
    <row r="18" spans="1:55" ht="102.75">
      <c r="A18" s="14" t="s">
        <v>86</v>
      </c>
      <c r="B18" s="14" t="s">
        <v>7</v>
      </c>
      <c r="C18" s="76" t="s">
        <v>75</v>
      </c>
      <c r="D18" s="7">
        <v>120</v>
      </c>
      <c r="E18" s="7"/>
      <c r="F18" s="15">
        <f t="shared" si="0"/>
        <v>0</v>
      </c>
      <c r="G18" s="15">
        <f t="shared" si="1"/>
        <v>0</v>
      </c>
      <c r="H18" s="63">
        <f t="shared" si="2"/>
        <v>0</v>
      </c>
      <c r="I18" s="63">
        <v>0</v>
      </c>
      <c r="J18" s="64" t="s">
        <v>79</v>
      </c>
      <c r="K18" s="64" t="s">
        <v>66</v>
      </c>
      <c r="L18" s="50"/>
      <c r="Y18" s="27"/>
      <c r="Z18" s="27"/>
      <c r="AA18" s="27"/>
      <c r="AB18" s="27"/>
      <c r="AC18" s="27"/>
      <c r="AD18" s="27"/>
      <c r="AE18" s="27"/>
      <c r="AF18" s="27"/>
      <c r="AG18" s="27"/>
      <c r="AH18" s="27"/>
      <c r="AI18" s="27"/>
      <c r="AJ18" s="27"/>
      <c r="AK18" s="27"/>
      <c r="AL18" s="27"/>
      <c r="AM18" s="27"/>
      <c r="AN18" s="27"/>
      <c r="AO18" s="27"/>
      <c r="AP18" s="27"/>
      <c r="AQ18" s="27"/>
      <c r="AR18" s="27"/>
      <c r="AS18" s="27"/>
      <c r="AT18" s="27"/>
      <c r="AU18" s="27"/>
      <c r="AV18" s="27"/>
      <c r="AW18" s="27"/>
      <c r="AX18" s="27"/>
      <c r="AY18" s="27"/>
      <c r="AZ18" s="27"/>
      <c r="BA18" s="27"/>
      <c r="BB18" s="27"/>
      <c r="BC18" s="27"/>
    </row>
    <row r="19" spans="1:55" ht="102.75">
      <c r="A19" s="14" t="s">
        <v>87</v>
      </c>
      <c r="B19" s="14" t="s">
        <v>7</v>
      </c>
      <c r="C19" s="76" t="s">
        <v>75</v>
      </c>
      <c r="D19" s="7">
        <v>466.005</v>
      </c>
      <c r="E19" s="7"/>
      <c r="F19" s="15">
        <f t="shared" si="0"/>
        <v>0</v>
      </c>
      <c r="G19" s="15">
        <f t="shared" si="1"/>
        <v>0</v>
      </c>
      <c r="H19" s="63">
        <f t="shared" si="2"/>
        <v>0</v>
      </c>
      <c r="I19" s="63">
        <v>0</v>
      </c>
      <c r="J19" s="64" t="s">
        <v>79</v>
      </c>
      <c r="K19" s="64" t="s">
        <v>66</v>
      </c>
      <c r="L19" s="50"/>
      <c r="Y19" s="27"/>
      <c r="Z19" s="27"/>
      <c r="AA19" s="27"/>
      <c r="AB19" s="27"/>
      <c r="AC19" s="27"/>
      <c r="AD19" s="27"/>
      <c r="AE19" s="27"/>
      <c r="AF19" s="27"/>
      <c r="AG19" s="27"/>
      <c r="AH19" s="27"/>
      <c r="AI19" s="27"/>
      <c r="AJ19" s="27"/>
      <c r="AK19" s="27"/>
      <c r="AL19" s="27"/>
      <c r="AM19" s="27"/>
      <c r="AN19" s="27"/>
      <c r="AO19" s="27"/>
      <c r="AP19" s="27"/>
      <c r="AQ19" s="27"/>
      <c r="AR19" s="27"/>
      <c r="AS19" s="27"/>
      <c r="AT19" s="27"/>
      <c r="AU19" s="27"/>
      <c r="AV19" s="27"/>
      <c r="AW19" s="27"/>
      <c r="AX19" s="27"/>
      <c r="AY19" s="27"/>
      <c r="AZ19" s="27"/>
      <c r="BA19" s="27"/>
      <c r="BB19" s="27"/>
      <c r="BC19" s="27"/>
    </row>
    <row r="20" spans="1:55" ht="102.75">
      <c r="A20" s="14" t="s">
        <v>88</v>
      </c>
      <c r="B20" s="14" t="s">
        <v>7</v>
      </c>
      <c r="C20" s="76" t="s">
        <v>75</v>
      </c>
      <c r="D20" s="7">
        <v>466.005</v>
      </c>
      <c r="E20" s="7"/>
      <c r="F20" s="15">
        <f t="shared" si="0"/>
        <v>0</v>
      </c>
      <c r="G20" s="15">
        <f t="shared" si="1"/>
        <v>0</v>
      </c>
      <c r="H20" s="63">
        <f t="shared" si="2"/>
        <v>0</v>
      </c>
      <c r="I20" s="63">
        <v>0</v>
      </c>
      <c r="J20" s="64" t="s">
        <v>79</v>
      </c>
      <c r="K20" s="64" t="s">
        <v>66</v>
      </c>
      <c r="L20" s="50"/>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c r="BB20" s="27"/>
      <c r="BC20" s="27"/>
    </row>
    <row r="21" spans="1:55" ht="102.75">
      <c r="A21" s="14" t="s">
        <v>89</v>
      </c>
      <c r="B21" s="14" t="s">
        <v>7</v>
      </c>
      <c r="C21" s="76" t="s">
        <v>75</v>
      </c>
      <c r="D21" s="7">
        <v>1864.02</v>
      </c>
      <c r="E21" s="7"/>
      <c r="F21" s="15">
        <f t="shared" si="0"/>
        <v>0</v>
      </c>
      <c r="G21" s="15">
        <f t="shared" si="1"/>
        <v>0</v>
      </c>
      <c r="H21" s="63">
        <f t="shared" si="2"/>
        <v>0</v>
      </c>
      <c r="I21" s="63">
        <v>0</v>
      </c>
      <c r="J21" s="64" t="s">
        <v>79</v>
      </c>
      <c r="K21" s="64" t="s">
        <v>66</v>
      </c>
      <c r="L21" s="50"/>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row>
    <row r="22" spans="1:55" ht="102.75">
      <c r="A22" s="14" t="s">
        <v>90</v>
      </c>
      <c r="B22" s="14" t="s">
        <v>7</v>
      </c>
      <c r="C22" s="76" t="s">
        <v>80</v>
      </c>
      <c r="D22" s="7">
        <v>30</v>
      </c>
      <c r="E22" s="7"/>
      <c r="F22" s="15">
        <f t="shared" si="0"/>
        <v>0</v>
      </c>
      <c r="G22" s="15">
        <f t="shared" si="1"/>
        <v>0</v>
      </c>
      <c r="H22" s="63">
        <f t="shared" si="2"/>
        <v>0</v>
      </c>
      <c r="I22" s="63">
        <v>0</v>
      </c>
      <c r="J22" s="64" t="s">
        <v>79</v>
      </c>
      <c r="K22" s="64" t="s">
        <v>66</v>
      </c>
      <c r="L22" s="50"/>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row>
    <row r="23" spans="1:55" ht="102.75">
      <c r="A23" s="14" t="s">
        <v>91</v>
      </c>
      <c r="B23" s="14" t="s">
        <v>7</v>
      </c>
      <c r="C23" s="83" t="s">
        <v>75</v>
      </c>
      <c r="D23" s="6">
        <v>57.76</v>
      </c>
      <c r="E23" s="6"/>
      <c r="F23" s="17">
        <f t="shared" si="0"/>
        <v>0</v>
      </c>
      <c r="G23" s="15">
        <f t="shared" si="1"/>
        <v>0</v>
      </c>
      <c r="H23" s="25">
        <f t="shared" si="2"/>
        <v>0</v>
      </c>
      <c r="I23" s="25">
        <v>0</v>
      </c>
      <c r="J23" s="26" t="s">
        <v>79</v>
      </c>
      <c r="K23" s="64" t="s">
        <v>66</v>
      </c>
      <c r="L23" s="50"/>
      <c r="Y23" s="27"/>
      <c r="Z23" s="27"/>
      <c r="AA23" s="27"/>
      <c r="AB23" s="27"/>
      <c r="AC23" s="27"/>
      <c r="AD23" s="27"/>
      <c r="AE23" s="27"/>
      <c r="AF23" s="27"/>
      <c r="AG23" s="27"/>
      <c r="AH23" s="27"/>
      <c r="AI23" s="27"/>
      <c r="AJ23" s="27"/>
      <c r="AK23" s="27"/>
      <c r="AL23" s="27"/>
      <c r="AM23" s="27"/>
      <c r="AN23" s="27"/>
      <c r="AO23" s="27"/>
      <c r="AP23" s="27"/>
      <c r="AQ23" s="27"/>
      <c r="AR23" s="27"/>
      <c r="AS23" s="27"/>
      <c r="AT23" s="27"/>
      <c r="AU23" s="27"/>
      <c r="AV23" s="27"/>
      <c r="AW23" s="27"/>
      <c r="AX23" s="27"/>
      <c r="AY23" s="27"/>
      <c r="AZ23" s="27"/>
      <c r="BA23" s="27"/>
      <c r="BB23" s="27"/>
      <c r="BC23" s="27"/>
    </row>
    <row r="24" spans="1:55" ht="102.75">
      <c r="A24" s="14" t="s">
        <v>92</v>
      </c>
      <c r="B24" s="14" t="s">
        <v>7</v>
      </c>
      <c r="C24" s="83" t="s">
        <v>77</v>
      </c>
      <c r="D24" s="6">
        <v>76.8</v>
      </c>
      <c r="E24" s="6"/>
      <c r="F24" s="17">
        <f t="shared" si="0"/>
        <v>0</v>
      </c>
      <c r="G24" s="15">
        <f t="shared" si="1"/>
        <v>0</v>
      </c>
      <c r="H24" s="25">
        <f t="shared" si="2"/>
        <v>0</v>
      </c>
      <c r="I24" s="25">
        <v>0</v>
      </c>
      <c r="J24" s="26" t="s">
        <v>79</v>
      </c>
      <c r="K24" s="64" t="s">
        <v>66</v>
      </c>
      <c r="L24" s="50"/>
      <c r="Y24" s="27"/>
      <c r="Z24" s="27"/>
      <c r="AA24" s="27"/>
      <c r="AB24" s="27"/>
      <c r="AC24" s="27"/>
      <c r="AD24" s="27"/>
      <c r="AE24" s="27"/>
      <c r="AF24" s="27"/>
      <c r="AG24" s="27"/>
      <c r="AH24" s="27"/>
      <c r="AI24" s="27"/>
      <c r="AJ24" s="27"/>
      <c r="AK24" s="27"/>
      <c r="AL24" s="27"/>
      <c r="AM24" s="27"/>
      <c r="AN24" s="27"/>
      <c r="AO24" s="27"/>
      <c r="AP24" s="27"/>
      <c r="AQ24" s="27"/>
      <c r="AR24" s="27"/>
      <c r="AS24" s="27"/>
      <c r="AT24" s="27"/>
      <c r="AU24" s="27"/>
      <c r="AV24" s="27"/>
      <c r="AW24" s="27"/>
      <c r="AX24" s="27"/>
      <c r="AY24" s="27"/>
      <c r="AZ24" s="27"/>
      <c r="BA24" s="27"/>
      <c r="BB24" s="27"/>
      <c r="BC24" s="27"/>
    </row>
    <row r="25" spans="1:55" ht="102.75">
      <c r="A25" s="14" t="s">
        <v>93</v>
      </c>
      <c r="B25" s="14" t="s">
        <v>7</v>
      </c>
      <c r="C25" s="83" t="s">
        <v>78</v>
      </c>
      <c r="D25" s="6">
        <v>13.148999999999999</v>
      </c>
      <c r="E25" s="6"/>
      <c r="F25" s="17">
        <f t="shared" ref="F25:F37" si="3">ROUND(D25*E25,2)</f>
        <v>0</v>
      </c>
      <c r="G25" s="15">
        <f t="shared" ref="G25:G37" si="4">ROUND(F25*1.2,2)</f>
        <v>0</v>
      </c>
      <c r="H25" s="25">
        <f t="shared" ref="H25:H37" si="5">F25</f>
        <v>0</v>
      </c>
      <c r="I25" s="25">
        <v>0</v>
      </c>
      <c r="J25" s="26" t="s">
        <v>79</v>
      </c>
      <c r="K25" s="64" t="s">
        <v>66</v>
      </c>
      <c r="L25" s="50"/>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c r="AZ25" s="27"/>
      <c r="BA25" s="27"/>
      <c r="BB25" s="27"/>
      <c r="BC25" s="27"/>
    </row>
    <row r="26" spans="1:55" ht="102.75">
      <c r="A26" s="14" t="s">
        <v>94</v>
      </c>
      <c r="B26" s="14" t="s">
        <v>7</v>
      </c>
      <c r="C26" s="83" t="s">
        <v>78</v>
      </c>
      <c r="D26" s="6">
        <v>197.23500000000001</v>
      </c>
      <c r="E26" s="6"/>
      <c r="F26" s="17">
        <f t="shared" ref="F26:F27" si="6">ROUND(D26*E26,2)</f>
        <v>0</v>
      </c>
      <c r="G26" s="15">
        <f t="shared" ref="G26:G27" si="7">ROUND(F26*1.2,2)</f>
        <v>0</v>
      </c>
      <c r="H26" s="25">
        <f t="shared" ref="H26:H27" si="8">F26</f>
        <v>0</v>
      </c>
      <c r="I26" s="25">
        <v>0</v>
      </c>
      <c r="J26" s="26" t="s">
        <v>79</v>
      </c>
      <c r="K26" s="64" t="s">
        <v>66</v>
      </c>
      <c r="L26" s="50"/>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row>
    <row r="27" spans="1:55" ht="102.75">
      <c r="A27" s="14" t="s">
        <v>95</v>
      </c>
      <c r="B27" s="14" t="s">
        <v>7</v>
      </c>
      <c r="C27" s="83" t="s">
        <v>78</v>
      </c>
      <c r="D27" s="6">
        <v>13.148999999999999</v>
      </c>
      <c r="E27" s="6"/>
      <c r="F27" s="17">
        <f t="shared" si="6"/>
        <v>0</v>
      </c>
      <c r="G27" s="15">
        <f t="shared" si="7"/>
        <v>0</v>
      </c>
      <c r="H27" s="25">
        <f t="shared" si="8"/>
        <v>0</v>
      </c>
      <c r="I27" s="25">
        <v>0</v>
      </c>
      <c r="J27" s="26" t="s">
        <v>79</v>
      </c>
      <c r="K27" s="64" t="s">
        <v>66</v>
      </c>
      <c r="L27" s="50"/>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row>
    <row r="28" spans="1:55" ht="102.75">
      <c r="A28" s="14" t="s">
        <v>96</v>
      </c>
      <c r="B28" s="14" t="s">
        <v>7</v>
      </c>
      <c r="C28" s="83" t="s">
        <v>78</v>
      </c>
      <c r="D28" s="6">
        <v>26.297999999999998</v>
      </c>
      <c r="E28" s="6"/>
      <c r="F28" s="17">
        <f t="shared" si="3"/>
        <v>0</v>
      </c>
      <c r="G28" s="15">
        <f t="shared" si="4"/>
        <v>0</v>
      </c>
      <c r="H28" s="25">
        <f t="shared" si="5"/>
        <v>0</v>
      </c>
      <c r="I28" s="25">
        <v>0</v>
      </c>
      <c r="J28" s="26" t="s">
        <v>79</v>
      </c>
      <c r="K28" s="64" t="s">
        <v>66</v>
      </c>
      <c r="L28" s="50"/>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27"/>
      <c r="AX28" s="27"/>
      <c r="AY28" s="27"/>
      <c r="AZ28" s="27"/>
      <c r="BA28" s="27"/>
      <c r="BB28" s="27"/>
      <c r="BC28" s="27"/>
    </row>
    <row r="29" spans="1:55" ht="102.75">
      <c r="A29" s="14" t="s">
        <v>97</v>
      </c>
      <c r="B29" s="14" t="s">
        <v>7</v>
      </c>
      <c r="C29" s="83" t="s">
        <v>78</v>
      </c>
      <c r="D29" s="6">
        <v>13.148999999999999</v>
      </c>
      <c r="E29" s="6"/>
      <c r="F29" s="17">
        <f t="shared" ref="F29:F31" si="9">ROUND(D29*E29,2)</f>
        <v>0</v>
      </c>
      <c r="G29" s="15">
        <f t="shared" ref="G29:G31" si="10">ROUND(F29*1.2,2)</f>
        <v>0</v>
      </c>
      <c r="H29" s="25">
        <f t="shared" ref="H29:H31" si="11">F29</f>
        <v>0</v>
      </c>
      <c r="I29" s="25">
        <v>0</v>
      </c>
      <c r="J29" s="26" t="s">
        <v>79</v>
      </c>
      <c r="K29" s="64" t="s">
        <v>66</v>
      </c>
      <c r="L29" s="50"/>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27"/>
      <c r="AX29" s="27"/>
      <c r="AY29" s="27"/>
      <c r="AZ29" s="27"/>
      <c r="BA29" s="27"/>
      <c r="BB29" s="27"/>
      <c r="BC29" s="27"/>
    </row>
    <row r="30" spans="1:55" ht="102.75">
      <c r="A30" s="14" t="s">
        <v>98</v>
      </c>
      <c r="B30" s="14" t="s">
        <v>7</v>
      </c>
      <c r="C30" s="83" t="s">
        <v>78</v>
      </c>
      <c r="D30" s="6">
        <v>10.109</v>
      </c>
      <c r="E30" s="6"/>
      <c r="F30" s="17">
        <f t="shared" ref="F30" si="12">ROUND(D30*E30,2)</f>
        <v>0</v>
      </c>
      <c r="G30" s="15">
        <f t="shared" ref="G30" si="13">ROUND(F30*1.2,2)</f>
        <v>0</v>
      </c>
      <c r="H30" s="25">
        <f t="shared" ref="H30" si="14">F30</f>
        <v>0</v>
      </c>
      <c r="I30" s="25">
        <v>0</v>
      </c>
      <c r="J30" s="26" t="s">
        <v>79</v>
      </c>
      <c r="K30" s="64" t="s">
        <v>66</v>
      </c>
      <c r="L30" s="50"/>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c r="AX30" s="27"/>
      <c r="AY30" s="27"/>
      <c r="AZ30" s="27"/>
      <c r="BA30" s="27"/>
      <c r="BB30" s="27"/>
      <c r="BC30" s="27"/>
    </row>
    <row r="31" spans="1:55" ht="102.75">
      <c r="A31" s="14" t="s">
        <v>99</v>
      </c>
      <c r="B31" s="14" t="s">
        <v>7</v>
      </c>
      <c r="C31" s="83" t="s">
        <v>75</v>
      </c>
      <c r="D31" s="6">
        <v>126</v>
      </c>
      <c r="E31" s="6"/>
      <c r="F31" s="17">
        <f t="shared" si="9"/>
        <v>0</v>
      </c>
      <c r="G31" s="15">
        <f t="shared" si="10"/>
        <v>0</v>
      </c>
      <c r="H31" s="25">
        <f t="shared" si="11"/>
        <v>0</v>
      </c>
      <c r="I31" s="25">
        <v>0</v>
      </c>
      <c r="J31" s="26" t="s">
        <v>79</v>
      </c>
      <c r="K31" s="64" t="s">
        <v>66</v>
      </c>
      <c r="L31" s="50"/>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row>
    <row r="32" spans="1:55" ht="102.75">
      <c r="A32" s="14" t="s">
        <v>104</v>
      </c>
      <c r="B32" s="14" t="s">
        <v>7</v>
      </c>
      <c r="C32" s="83" t="s">
        <v>75</v>
      </c>
      <c r="D32" s="6">
        <v>126</v>
      </c>
      <c r="E32" s="6"/>
      <c r="F32" s="17">
        <f t="shared" ref="F32" si="15">ROUND(D32*E32,2)</f>
        <v>0</v>
      </c>
      <c r="G32" s="15">
        <f t="shared" ref="G32" si="16">ROUND(F32*1.2,2)</f>
        <v>0</v>
      </c>
      <c r="H32" s="25">
        <f t="shared" ref="H32" si="17">F32</f>
        <v>0</v>
      </c>
      <c r="I32" s="25">
        <v>0</v>
      </c>
      <c r="J32" s="26" t="s">
        <v>79</v>
      </c>
      <c r="K32" s="64" t="s">
        <v>66</v>
      </c>
      <c r="L32" s="50"/>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row>
    <row r="33" spans="1:55" ht="102.75">
      <c r="A33" s="14" t="s">
        <v>105</v>
      </c>
      <c r="B33" s="14" t="s">
        <v>7</v>
      </c>
      <c r="C33" s="83" t="s">
        <v>75</v>
      </c>
      <c r="D33" s="6">
        <v>128.52000000000001</v>
      </c>
      <c r="E33" s="6"/>
      <c r="F33" s="17">
        <f t="shared" si="3"/>
        <v>0</v>
      </c>
      <c r="G33" s="15">
        <f t="shared" si="4"/>
        <v>0</v>
      </c>
      <c r="H33" s="25">
        <f t="shared" si="5"/>
        <v>0</v>
      </c>
      <c r="I33" s="25">
        <v>0</v>
      </c>
      <c r="J33" s="26" t="s">
        <v>79</v>
      </c>
      <c r="K33" s="64" t="s">
        <v>66</v>
      </c>
      <c r="L33" s="50"/>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row>
    <row r="34" spans="1:55" ht="102.75">
      <c r="A34" s="14" t="s">
        <v>106</v>
      </c>
      <c r="B34" s="14" t="s">
        <v>7</v>
      </c>
      <c r="C34" s="83" t="s">
        <v>75</v>
      </c>
      <c r="D34" s="6">
        <v>120</v>
      </c>
      <c r="E34" s="6"/>
      <c r="F34" s="17">
        <f t="shared" ref="F34" si="18">ROUND(D34*E34,2)</f>
        <v>0</v>
      </c>
      <c r="G34" s="15">
        <f t="shared" ref="G34" si="19">ROUND(F34*1.2,2)</f>
        <v>0</v>
      </c>
      <c r="H34" s="25">
        <f t="shared" ref="H34" si="20">F34</f>
        <v>0</v>
      </c>
      <c r="I34" s="25">
        <v>0</v>
      </c>
      <c r="J34" s="26" t="s">
        <v>79</v>
      </c>
      <c r="K34" s="64" t="s">
        <v>66</v>
      </c>
      <c r="L34" s="50"/>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row>
    <row r="35" spans="1:55" ht="102.75">
      <c r="A35" s="14" t="s">
        <v>107</v>
      </c>
      <c r="B35" s="14" t="s">
        <v>7</v>
      </c>
      <c r="C35" s="83" t="s">
        <v>75</v>
      </c>
      <c r="D35" s="6">
        <v>122.4</v>
      </c>
      <c r="E35" s="6"/>
      <c r="F35" s="17">
        <f t="shared" si="3"/>
        <v>0</v>
      </c>
      <c r="G35" s="15">
        <f t="shared" si="4"/>
        <v>0</v>
      </c>
      <c r="H35" s="25">
        <f t="shared" si="5"/>
        <v>0</v>
      </c>
      <c r="I35" s="25">
        <v>0</v>
      </c>
      <c r="J35" s="26" t="s">
        <v>79</v>
      </c>
      <c r="K35" s="64" t="s">
        <v>66</v>
      </c>
      <c r="L35" s="50"/>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row>
    <row r="36" spans="1:55" ht="102.75">
      <c r="A36" s="14" t="s">
        <v>108</v>
      </c>
      <c r="B36" s="14" t="s">
        <v>7</v>
      </c>
      <c r="C36" s="83" t="s">
        <v>81</v>
      </c>
      <c r="D36" s="6">
        <v>233.54</v>
      </c>
      <c r="E36" s="6"/>
      <c r="F36" s="17">
        <f t="shared" ref="F36" si="21">ROUND(D36*E36,2)</f>
        <v>0</v>
      </c>
      <c r="G36" s="15">
        <f t="shared" ref="G36" si="22">ROUND(F36*1.2,2)</f>
        <v>0</v>
      </c>
      <c r="H36" s="25">
        <f t="shared" ref="H36" si="23">F36</f>
        <v>0</v>
      </c>
      <c r="I36" s="25">
        <v>0</v>
      </c>
      <c r="J36" s="26" t="s">
        <v>79</v>
      </c>
      <c r="K36" s="64" t="s">
        <v>66</v>
      </c>
      <c r="L36" s="50"/>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row>
    <row r="37" spans="1:55" ht="102.75">
      <c r="A37" s="14" t="s">
        <v>109</v>
      </c>
      <c r="B37" s="14" t="s">
        <v>7</v>
      </c>
      <c r="C37" s="83" t="s">
        <v>77</v>
      </c>
      <c r="D37" s="6">
        <v>18</v>
      </c>
      <c r="E37" s="6"/>
      <c r="F37" s="17">
        <f t="shared" si="3"/>
        <v>0</v>
      </c>
      <c r="G37" s="15">
        <f t="shared" si="4"/>
        <v>0</v>
      </c>
      <c r="H37" s="25">
        <f t="shared" si="5"/>
        <v>0</v>
      </c>
      <c r="I37" s="25">
        <v>0</v>
      </c>
      <c r="J37" s="26" t="s">
        <v>79</v>
      </c>
      <c r="K37" s="64" t="s">
        <v>66</v>
      </c>
      <c r="L37" s="50"/>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row>
    <row r="38" spans="1:55" ht="102.75">
      <c r="A38" s="14" t="s">
        <v>110</v>
      </c>
      <c r="B38" s="14" t="s">
        <v>7</v>
      </c>
      <c r="C38" s="102" t="s">
        <v>81</v>
      </c>
      <c r="D38" s="103">
        <v>2.1829999999999998</v>
      </c>
      <c r="E38" s="103"/>
      <c r="F38" s="17">
        <f t="shared" si="0"/>
        <v>0</v>
      </c>
      <c r="G38" s="15">
        <f t="shared" si="1"/>
        <v>0</v>
      </c>
      <c r="H38" s="25">
        <f t="shared" si="2"/>
        <v>0</v>
      </c>
      <c r="I38" s="25">
        <v>0</v>
      </c>
      <c r="J38" s="26" t="s">
        <v>79</v>
      </c>
      <c r="K38" s="64" t="s">
        <v>66</v>
      </c>
      <c r="L38" s="50"/>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row>
    <row r="39" spans="1:55" ht="102.75">
      <c r="A39" s="14" t="s">
        <v>116</v>
      </c>
      <c r="B39" s="14" t="s">
        <v>7</v>
      </c>
      <c r="C39" s="102" t="s">
        <v>75</v>
      </c>
      <c r="D39" s="103">
        <v>420</v>
      </c>
      <c r="E39" s="103"/>
      <c r="F39" s="17">
        <f t="shared" si="0"/>
        <v>0</v>
      </c>
      <c r="G39" s="15">
        <f t="shared" si="1"/>
        <v>0</v>
      </c>
      <c r="H39" s="25">
        <f t="shared" si="2"/>
        <v>0</v>
      </c>
      <c r="I39" s="25">
        <v>0</v>
      </c>
      <c r="J39" s="26" t="s">
        <v>79</v>
      </c>
      <c r="K39" s="64" t="s">
        <v>66</v>
      </c>
      <c r="L39" s="50"/>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row>
    <row r="40" spans="1:55" ht="102.75">
      <c r="A40" s="14" t="s">
        <v>117</v>
      </c>
      <c r="B40" s="14" t="s">
        <v>7</v>
      </c>
      <c r="C40" s="102" t="s">
        <v>75</v>
      </c>
      <c r="D40" s="103">
        <v>420</v>
      </c>
      <c r="E40" s="103"/>
      <c r="F40" s="17">
        <f t="shared" ref="F40" si="24">ROUND(D40*E40,2)</f>
        <v>0</v>
      </c>
      <c r="G40" s="15">
        <f t="shared" ref="G40" si="25">ROUND(F40*1.2,2)</f>
        <v>0</v>
      </c>
      <c r="H40" s="25">
        <f t="shared" ref="H40" si="26">F40</f>
        <v>0</v>
      </c>
      <c r="I40" s="25">
        <v>0</v>
      </c>
      <c r="J40" s="26" t="s">
        <v>79</v>
      </c>
      <c r="K40" s="64" t="s">
        <v>66</v>
      </c>
      <c r="L40" s="50"/>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row>
    <row r="41" spans="1:55" ht="102.75">
      <c r="A41" s="14" t="s">
        <v>117</v>
      </c>
      <c r="B41" s="14" t="s">
        <v>7</v>
      </c>
      <c r="C41" s="102" t="s">
        <v>75</v>
      </c>
      <c r="D41" s="103">
        <v>67</v>
      </c>
      <c r="E41" s="103"/>
      <c r="F41" s="17">
        <f t="shared" si="0"/>
        <v>0</v>
      </c>
      <c r="G41" s="15">
        <f t="shared" si="1"/>
        <v>0</v>
      </c>
      <c r="H41" s="25">
        <f t="shared" si="2"/>
        <v>0</v>
      </c>
      <c r="I41" s="25">
        <v>0</v>
      </c>
      <c r="J41" s="26" t="s">
        <v>79</v>
      </c>
      <c r="K41" s="64" t="s">
        <v>66</v>
      </c>
      <c r="L41" s="50"/>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row>
    <row r="42" spans="1:55" ht="102.75">
      <c r="A42" s="14" t="s">
        <v>118</v>
      </c>
      <c r="B42" s="14" t="s">
        <v>7</v>
      </c>
      <c r="C42" s="102" t="s">
        <v>75</v>
      </c>
      <c r="D42" s="103">
        <v>67</v>
      </c>
      <c r="E42" s="103"/>
      <c r="F42" s="17">
        <f t="shared" ref="F42" si="27">ROUND(D42*E42,2)</f>
        <v>0</v>
      </c>
      <c r="G42" s="15">
        <f t="shared" ref="G42" si="28">ROUND(F42*1.2,2)</f>
        <v>0</v>
      </c>
      <c r="H42" s="25">
        <f t="shared" ref="H42" si="29">F42</f>
        <v>0</v>
      </c>
      <c r="I42" s="25">
        <v>0</v>
      </c>
      <c r="J42" s="26" t="s">
        <v>79</v>
      </c>
      <c r="K42" s="64" t="s">
        <v>66</v>
      </c>
      <c r="L42" s="50"/>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row>
    <row r="43" spans="1:55" ht="102.75">
      <c r="A43" s="14" t="s">
        <v>119</v>
      </c>
      <c r="B43" s="14" t="s">
        <v>7</v>
      </c>
      <c r="C43" s="102" t="s">
        <v>75</v>
      </c>
      <c r="D43" s="103">
        <v>420</v>
      </c>
      <c r="E43" s="103"/>
      <c r="F43" s="17">
        <f t="shared" si="0"/>
        <v>0</v>
      </c>
      <c r="G43" s="15">
        <f t="shared" si="1"/>
        <v>0</v>
      </c>
      <c r="H43" s="25">
        <f t="shared" si="2"/>
        <v>0</v>
      </c>
      <c r="I43" s="25">
        <v>0</v>
      </c>
      <c r="J43" s="26" t="s">
        <v>79</v>
      </c>
      <c r="K43" s="64" t="s">
        <v>66</v>
      </c>
      <c r="L43" s="50"/>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row>
    <row r="44" spans="1:55" ht="102.75">
      <c r="A44" s="14" t="s">
        <v>120</v>
      </c>
      <c r="B44" s="14" t="s">
        <v>7</v>
      </c>
      <c r="C44" s="102" t="s">
        <v>75</v>
      </c>
      <c r="D44" s="103">
        <v>420</v>
      </c>
      <c r="E44" s="103"/>
      <c r="F44" s="17">
        <f t="shared" ref="F44" si="30">ROUND(D44*E44,2)</f>
        <v>0</v>
      </c>
      <c r="G44" s="15">
        <f t="shared" ref="G44" si="31">ROUND(F44*1.2,2)</f>
        <v>0</v>
      </c>
      <c r="H44" s="25">
        <f t="shared" ref="H44" si="32">F44</f>
        <v>0</v>
      </c>
      <c r="I44" s="25">
        <v>0</v>
      </c>
      <c r="J44" s="26" t="s">
        <v>79</v>
      </c>
      <c r="K44" s="64" t="s">
        <v>66</v>
      </c>
      <c r="L44" s="50"/>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row>
    <row r="45" spans="1:55" ht="102.75">
      <c r="A45" s="14" t="s">
        <v>121</v>
      </c>
      <c r="B45" s="14" t="s">
        <v>7</v>
      </c>
      <c r="C45" s="102" t="s">
        <v>81</v>
      </c>
      <c r="D45" s="103">
        <v>122.77</v>
      </c>
      <c r="E45" s="103"/>
      <c r="F45" s="17">
        <f t="shared" si="0"/>
        <v>0</v>
      </c>
      <c r="G45" s="15">
        <f t="shared" si="1"/>
        <v>0</v>
      </c>
      <c r="H45" s="25">
        <f t="shared" si="2"/>
        <v>0</v>
      </c>
      <c r="I45" s="25">
        <v>0</v>
      </c>
      <c r="J45" s="26" t="s">
        <v>79</v>
      </c>
      <c r="K45" s="64" t="s">
        <v>66</v>
      </c>
      <c r="L45" s="50"/>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row>
    <row r="46" spans="1:55" ht="102.75">
      <c r="A46" s="14" t="s">
        <v>122</v>
      </c>
      <c r="B46" s="14" t="s">
        <v>7</v>
      </c>
      <c r="C46" s="102" t="s">
        <v>81</v>
      </c>
      <c r="D46" s="103">
        <v>122.77</v>
      </c>
      <c r="E46" s="103"/>
      <c r="F46" s="17">
        <f t="shared" si="0"/>
        <v>0</v>
      </c>
      <c r="G46" s="15">
        <f t="shared" si="1"/>
        <v>0</v>
      </c>
      <c r="H46" s="25">
        <f t="shared" si="2"/>
        <v>0</v>
      </c>
      <c r="I46" s="25">
        <v>0</v>
      </c>
      <c r="J46" s="26" t="s">
        <v>79</v>
      </c>
      <c r="K46" s="64" t="s">
        <v>66</v>
      </c>
      <c r="L46" s="50"/>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row>
    <row r="47" spans="1:55" ht="102.75">
      <c r="A47" s="14" t="s">
        <v>123</v>
      </c>
      <c r="B47" s="14" t="s">
        <v>7</v>
      </c>
      <c r="C47" s="102" t="s">
        <v>81</v>
      </c>
      <c r="D47" s="103">
        <v>122.77</v>
      </c>
      <c r="E47" s="103"/>
      <c r="F47" s="17">
        <f t="shared" si="0"/>
        <v>0</v>
      </c>
      <c r="G47" s="15">
        <f t="shared" si="1"/>
        <v>0</v>
      </c>
      <c r="H47" s="25">
        <f t="shared" si="2"/>
        <v>0</v>
      </c>
      <c r="I47" s="25">
        <v>0</v>
      </c>
      <c r="J47" s="26" t="s">
        <v>79</v>
      </c>
      <c r="K47" s="64" t="s">
        <v>66</v>
      </c>
      <c r="L47" s="50"/>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row>
    <row r="48" spans="1:55">
      <c r="A48" s="115" t="s">
        <v>57</v>
      </c>
      <c r="B48" s="116"/>
      <c r="C48" s="116"/>
      <c r="D48" s="116"/>
      <c r="E48" s="116"/>
      <c r="F48" s="54">
        <f>SUM(F16:F47)</f>
        <v>0</v>
      </c>
      <c r="G48" s="54">
        <f>SUM(G16:G47)</f>
        <v>0</v>
      </c>
      <c r="H48" s="54">
        <f>SUM(H16:H47)</f>
        <v>0</v>
      </c>
      <c r="I48" s="55">
        <f>SUM(I16:I38)</f>
        <v>0</v>
      </c>
      <c r="J48" s="51"/>
      <c r="K48" s="51"/>
      <c r="L48" s="52"/>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row>
    <row r="49" spans="1:55">
      <c r="A49" s="129" t="s">
        <v>54</v>
      </c>
      <c r="B49" s="130"/>
      <c r="C49" s="130"/>
      <c r="D49" s="130"/>
      <c r="E49" s="130"/>
      <c r="F49" s="130"/>
      <c r="G49" s="130"/>
      <c r="H49" s="130"/>
      <c r="I49" s="130"/>
      <c r="J49" s="130"/>
      <c r="K49" s="130"/>
      <c r="L49" s="131"/>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row>
    <row r="50" spans="1:55" ht="102.75">
      <c r="A50" s="14" t="s">
        <v>100</v>
      </c>
      <c r="B50" s="14" t="s">
        <v>7</v>
      </c>
      <c r="C50" s="83" t="s">
        <v>75</v>
      </c>
      <c r="D50" s="6">
        <v>1300</v>
      </c>
      <c r="E50" s="6"/>
      <c r="F50" s="17">
        <f t="shared" ref="F50" si="33">ROUND(D50*E50,2)</f>
        <v>0</v>
      </c>
      <c r="G50" s="15">
        <f t="shared" ref="G50" si="34">ROUND(F50*1.2,2)</f>
        <v>0</v>
      </c>
      <c r="H50" s="25">
        <f t="shared" ref="H50" si="35">F50</f>
        <v>0</v>
      </c>
      <c r="I50" s="25">
        <v>0</v>
      </c>
      <c r="J50" s="26" t="s">
        <v>79</v>
      </c>
      <c r="K50" s="64" t="s">
        <v>66</v>
      </c>
      <c r="L50" s="50"/>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row>
    <row r="51" spans="1:55" ht="102.75">
      <c r="A51" s="14" t="s">
        <v>101</v>
      </c>
      <c r="B51" s="14" t="s">
        <v>7</v>
      </c>
      <c r="C51" s="83" t="s">
        <v>75</v>
      </c>
      <c r="D51" s="6">
        <v>1326</v>
      </c>
      <c r="E51" s="6"/>
      <c r="F51" s="17">
        <f>ROUND(D51*E51,2)</f>
        <v>0</v>
      </c>
      <c r="G51" s="15">
        <f>ROUND(F51*1.2,2)</f>
        <v>0</v>
      </c>
      <c r="H51" s="25">
        <f>F51</f>
        <v>0</v>
      </c>
      <c r="I51" s="25">
        <v>0</v>
      </c>
      <c r="J51" s="26" t="s">
        <v>79</v>
      </c>
      <c r="K51" s="64" t="s">
        <v>66</v>
      </c>
      <c r="L51" s="50"/>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row>
    <row r="52" spans="1:55" ht="102.75">
      <c r="A52" s="14" t="s">
        <v>102</v>
      </c>
      <c r="B52" s="14" t="s">
        <v>7</v>
      </c>
      <c r="C52" s="83" t="s">
        <v>75</v>
      </c>
      <c r="D52" s="6">
        <v>1300</v>
      </c>
      <c r="E52" s="6"/>
      <c r="F52" s="17">
        <f t="shared" ref="F52:F53" si="36">ROUND(D52*E52,2)</f>
        <v>0</v>
      </c>
      <c r="G52" s="15">
        <f t="shared" ref="G52:G53" si="37">ROUND(F52*1.2,2)</f>
        <v>0</v>
      </c>
      <c r="H52" s="25">
        <f t="shared" ref="H52:H53" si="38">F52</f>
        <v>0</v>
      </c>
      <c r="I52" s="25">
        <v>0</v>
      </c>
      <c r="J52" s="26" t="s">
        <v>79</v>
      </c>
      <c r="K52" s="64" t="s">
        <v>66</v>
      </c>
      <c r="L52" s="50"/>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row>
    <row r="53" spans="1:55" ht="102.75">
      <c r="A53" s="14" t="s">
        <v>103</v>
      </c>
      <c r="B53" s="14" t="s">
        <v>7</v>
      </c>
      <c r="C53" s="83" t="s">
        <v>75</v>
      </c>
      <c r="D53" s="6">
        <v>650</v>
      </c>
      <c r="E53" s="6"/>
      <c r="F53" s="17">
        <f t="shared" si="36"/>
        <v>0</v>
      </c>
      <c r="G53" s="15">
        <f t="shared" si="37"/>
        <v>0</v>
      </c>
      <c r="H53" s="25">
        <f t="shared" si="38"/>
        <v>0</v>
      </c>
      <c r="I53" s="25">
        <v>0</v>
      </c>
      <c r="J53" s="26" t="s">
        <v>79</v>
      </c>
      <c r="K53" s="64" t="s">
        <v>66</v>
      </c>
      <c r="L53" s="50"/>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row>
    <row r="54" spans="1:55">
      <c r="A54" s="115" t="s">
        <v>57</v>
      </c>
      <c r="B54" s="135"/>
      <c r="C54" s="135"/>
      <c r="D54" s="135"/>
      <c r="E54" s="135"/>
      <c r="F54" s="54">
        <f>SUM(F50:F53)</f>
        <v>0</v>
      </c>
      <c r="G54" s="54">
        <f>SUM(G50:G53)</f>
        <v>0</v>
      </c>
      <c r="H54" s="54">
        <f>SUM(H50:H53)</f>
        <v>0</v>
      </c>
      <c r="I54" s="55">
        <f>SUM(I50:I53)</f>
        <v>0</v>
      </c>
      <c r="J54" s="51"/>
      <c r="K54" s="51"/>
      <c r="L54" s="52"/>
    </row>
    <row r="55" spans="1:55">
      <c r="A55" s="129" t="s">
        <v>55</v>
      </c>
      <c r="B55" s="130"/>
      <c r="C55" s="130"/>
      <c r="D55" s="130"/>
      <c r="E55" s="130"/>
      <c r="F55" s="130"/>
      <c r="G55" s="130"/>
      <c r="H55" s="130"/>
      <c r="I55" s="130"/>
      <c r="J55" s="130"/>
      <c r="K55" s="130"/>
      <c r="L55" s="131"/>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row>
    <row r="56" spans="1:55" ht="102.75">
      <c r="A56" s="14" t="s">
        <v>91</v>
      </c>
      <c r="B56" s="14" t="s">
        <v>7</v>
      </c>
      <c r="C56" s="105" t="s">
        <v>75</v>
      </c>
      <c r="D56" s="106">
        <v>57.76</v>
      </c>
      <c r="E56" s="106"/>
      <c r="F56" s="17">
        <f t="shared" ref="F56" si="39">ROUND(D56*E56,2)</f>
        <v>0</v>
      </c>
      <c r="G56" s="15">
        <f t="shared" ref="G56" si="40">ROUND(F56*1.2,2)</f>
        <v>0</v>
      </c>
      <c r="H56" s="25">
        <f t="shared" ref="H56" si="41">F56</f>
        <v>0</v>
      </c>
      <c r="I56" s="25">
        <v>0</v>
      </c>
      <c r="J56" s="26" t="s">
        <v>79</v>
      </c>
      <c r="K56" s="64" t="s">
        <v>66</v>
      </c>
      <c r="L56" s="50"/>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row>
    <row r="57" spans="1:55" ht="102.75">
      <c r="A57" s="14" t="s">
        <v>92</v>
      </c>
      <c r="B57" s="14" t="s">
        <v>7</v>
      </c>
      <c r="C57" s="102" t="s">
        <v>77</v>
      </c>
      <c r="D57" s="103">
        <v>76.8</v>
      </c>
      <c r="E57" s="103"/>
      <c r="F57" s="17">
        <f t="shared" ref="F57" si="42">ROUND(D57*E57,2)</f>
        <v>0</v>
      </c>
      <c r="G57" s="15">
        <f t="shared" ref="G57" si="43">ROUND(F57*1.2,2)</f>
        <v>0</v>
      </c>
      <c r="H57" s="25">
        <f t="shared" ref="H57" si="44">F57</f>
        <v>0</v>
      </c>
      <c r="I57" s="25">
        <v>0</v>
      </c>
      <c r="J57" s="26" t="s">
        <v>79</v>
      </c>
      <c r="K57" s="64" t="s">
        <v>66</v>
      </c>
      <c r="L57" s="50"/>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row>
    <row r="58" spans="1:55" ht="102.75">
      <c r="A58" s="14" t="s">
        <v>111</v>
      </c>
      <c r="B58" s="14" t="s">
        <v>7</v>
      </c>
      <c r="C58" s="102" t="s">
        <v>77</v>
      </c>
      <c r="D58" s="103">
        <v>48.52</v>
      </c>
      <c r="E58" s="103"/>
      <c r="F58" s="17">
        <f t="shared" ref="F58" si="45">ROUND(D58*E58,2)</f>
        <v>0</v>
      </c>
      <c r="G58" s="15">
        <f t="shared" ref="G58" si="46">ROUND(F58*1.2,2)</f>
        <v>0</v>
      </c>
      <c r="H58" s="25">
        <f t="shared" ref="H58" si="47">F58</f>
        <v>0</v>
      </c>
      <c r="I58" s="25">
        <v>0</v>
      </c>
      <c r="J58" s="26" t="s">
        <v>79</v>
      </c>
      <c r="K58" s="64" t="s">
        <v>66</v>
      </c>
      <c r="L58" s="50"/>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row>
    <row r="59" spans="1:55" ht="102.75">
      <c r="A59" s="14" t="s">
        <v>112</v>
      </c>
      <c r="B59" s="14" t="s">
        <v>7</v>
      </c>
      <c r="C59" s="102" t="s">
        <v>77</v>
      </c>
      <c r="D59" s="103">
        <v>50.945999999999998</v>
      </c>
      <c r="E59" s="103"/>
      <c r="F59" s="17">
        <f>ROUND(D59*E59,2)</f>
        <v>0</v>
      </c>
      <c r="G59" s="15">
        <f>ROUND(F59*1.2,2)</f>
        <v>0</v>
      </c>
      <c r="H59" s="25">
        <f>F59</f>
        <v>0</v>
      </c>
      <c r="I59" s="25">
        <v>0</v>
      </c>
      <c r="J59" s="26" t="s">
        <v>79</v>
      </c>
      <c r="K59" s="64" t="s">
        <v>66</v>
      </c>
      <c r="L59" s="50"/>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row>
    <row r="60" spans="1:55" ht="102.75">
      <c r="A60" s="14" t="s">
        <v>113</v>
      </c>
      <c r="B60" s="14" t="s">
        <v>7</v>
      </c>
      <c r="C60" s="102" t="s">
        <v>77</v>
      </c>
      <c r="D60" s="103">
        <v>50.945999999999998</v>
      </c>
      <c r="E60" s="103"/>
      <c r="F60" s="17">
        <f t="shared" ref="F60" si="48">ROUND(D60*E60,2)</f>
        <v>0</v>
      </c>
      <c r="G60" s="15">
        <f t="shared" ref="G60" si="49">ROUND(F60*1.2,2)</f>
        <v>0</v>
      </c>
      <c r="H60" s="25">
        <f t="shared" ref="H60" si="50">F60</f>
        <v>0</v>
      </c>
      <c r="I60" s="25">
        <v>0</v>
      </c>
      <c r="J60" s="26" t="s">
        <v>79</v>
      </c>
      <c r="K60" s="64" t="s">
        <v>66</v>
      </c>
      <c r="L60" s="50"/>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row>
    <row r="61" spans="1:55" ht="102.75">
      <c r="A61" s="14" t="s">
        <v>114</v>
      </c>
      <c r="B61" s="14" t="s">
        <v>7</v>
      </c>
      <c r="C61" s="102" t="s">
        <v>75</v>
      </c>
      <c r="D61" s="103">
        <v>22.536000000000001</v>
      </c>
      <c r="E61" s="103"/>
      <c r="F61" s="17">
        <f>ROUND(D61*E61,2)</f>
        <v>0</v>
      </c>
      <c r="G61" s="15">
        <f>ROUND(F61*1.2,2)</f>
        <v>0</v>
      </c>
      <c r="H61" s="25">
        <f>F61</f>
        <v>0</v>
      </c>
      <c r="I61" s="25">
        <v>0</v>
      </c>
      <c r="J61" s="26" t="s">
        <v>79</v>
      </c>
      <c r="K61" s="64" t="s">
        <v>66</v>
      </c>
      <c r="L61" s="50"/>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row>
    <row r="62" spans="1:55" ht="102.75">
      <c r="A62" s="14" t="s">
        <v>115</v>
      </c>
      <c r="B62" s="14" t="s">
        <v>7</v>
      </c>
      <c r="C62" s="102" t="s">
        <v>81</v>
      </c>
      <c r="D62" s="103">
        <v>40.286999999999999</v>
      </c>
      <c r="E62" s="103"/>
      <c r="F62" s="17">
        <f t="shared" ref="F62" si="51">ROUND(D62*E62,2)</f>
        <v>0</v>
      </c>
      <c r="G62" s="15">
        <f t="shared" ref="G62" si="52">ROUND(F62*1.2,2)</f>
        <v>0</v>
      </c>
      <c r="H62" s="25">
        <f t="shared" ref="H62" si="53">F62</f>
        <v>0</v>
      </c>
      <c r="I62" s="25">
        <v>0</v>
      </c>
      <c r="J62" s="26" t="s">
        <v>79</v>
      </c>
      <c r="K62" s="64" t="s">
        <v>66</v>
      </c>
      <c r="L62" s="50"/>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row>
    <row r="63" spans="1:55" ht="102.75">
      <c r="A63" s="14" t="s">
        <v>132</v>
      </c>
      <c r="B63" s="14" t="s">
        <v>7</v>
      </c>
      <c r="C63" s="102" t="s">
        <v>76</v>
      </c>
      <c r="D63" s="103">
        <v>2</v>
      </c>
      <c r="E63" s="103"/>
      <c r="F63" s="17">
        <f t="shared" ref="F63" si="54">ROUND(D63*E63,2)</f>
        <v>0</v>
      </c>
      <c r="G63" s="15">
        <f t="shared" ref="G63" si="55">ROUND(F63*1.2,2)</f>
        <v>0</v>
      </c>
      <c r="H63" s="25">
        <f t="shared" ref="H63" si="56">F63</f>
        <v>0</v>
      </c>
      <c r="I63" s="25">
        <v>0</v>
      </c>
      <c r="J63" s="26" t="s">
        <v>79</v>
      </c>
      <c r="K63" s="64" t="s">
        <v>66</v>
      </c>
      <c r="L63" s="50"/>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row>
    <row r="64" spans="1:55" ht="102.75">
      <c r="A64" s="14" t="s">
        <v>124</v>
      </c>
      <c r="B64" s="14" t="s">
        <v>7</v>
      </c>
      <c r="C64" s="102" t="s">
        <v>76</v>
      </c>
      <c r="D64" s="103">
        <v>2</v>
      </c>
      <c r="E64" s="103"/>
      <c r="F64" s="17">
        <f>ROUND(D64*E64,2)</f>
        <v>0</v>
      </c>
      <c r="G64" s="15">
        <f>ROUND(F64*1.2,2)</f>
        <v>0</v>
      </c>
      <c r="H64" s="25">
        <f>F64</f>
        <v>0</v>
      </c>
      <c r="I64" s="25">
        <v>0</v>
      </c>
      <c r="J64" s="26" t="s">
        <v>79</v>
      </c>
      <c r="K64" s="64" t="s">
        <v>66</v>
      </c>
      <c r="L64" s="50"/>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row>
    <row r="65" spans="1:55" ht="102.75">
      <c r="A65" s="14" t="s">
        <v>125</v>
      </c>
      <c r="B65" s="14" t="s">
        <v>7</v>
      </c>
      <c r="C65" s="102" t="s">
        <v>126</v>
      </c>
      <c r="D65" s="104">
        <v>1205</v>
      </c>
      <c r="E65" s="103"/>
      <c r="F65" s="17">
        <f t="shared" ref="F65" si="57">ROUND(D65*E65,2)</f>
        <v>0</v>
      </c>
      <c r="G65" s="15">
        <f t="shared" ref="G65" si="58">ROUND(F65*1.2,2)</f>
        <v>0</v>
      </c>
      <c r="H65" s="25">
        <f t="shared" ref="H65" si="59">F65</f>
        <v>0</v>
      </c>
      <c r="I65" s="25">
        <v>0</v>
      </c>
      <c r="J65" s="26" t="s">
        <v>79</v>
      </c>
      <c r="K65" s="64" t="s">
        <v>66</v>
      </c>
      <c r="L65" s="50"/>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row>
    <row r="66" spans="1:55" ht="102.75">
      <c r="A66" s="14" t="s">
        <v>127</v>
      </c>
      <c r="B66" s="14" t="s">
        <v>7</v>
      </c>
      <c r="C66" s="102" t="s">
        <v>78</v>
      </c>
      <c r="D66" s="103">
        <v>1.1499999999999999</v>
      </c>
      <c r="E66" s="103"/>
      <c r="F66" s="17">
        <f>ROUND(D66*E66,2)</f>
        <v>0</v>
      </c>
      <c r="G66" s="15">
        <f>ROUND(F66*1.2,2)</f>
        <v>0</v>
      </c>
      <c r="H66" s="25">
        <f>F66</f>
        <v>0</v>
      </c>
      <c r="I66" s="25">
        <v>0</v>
      </c>
      <c r="J66" s="26" t="s">
        <v>79</v>
      </c>
      <c r="K66" s="64" t="s">
        <v>66</v>
      </c>
      <c r="L66" s="50"/>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row>
    <row r="67" spans="1:55" ht="102.75">
      <c r="A67" s="14" t="s">
        <v>128</v>
      </c>
      <c r="B67" s="14" t="s">
        <v>7</v>
      </c>
      <c r="C67" s="102" t="s">
        <v>77</v>
      </c>
      <c r="D67" s="103">
        <v>150</v>
      </c>
      <c r="E67" s="103"/>
      <c r="F67" s="17">
        <f t="shared" ref="F67" si="60">ROUND(D67*E67,2)</f>
        <v>0</v>
      </c>
      <c r="G67" s="15">
        <f t="shared" ref="G67" si="61">ROUND(F67*1.2,2)</f>
        <v>0</v>
      </c>
      <c r="H67" s="25">
        <f t="shared" ref="H67" si="62">F67</f>
        <v>0</v>
      </c>
      <c r="I67" s="25">
        <v>0</v>
      </c>
      <c r="J67" s="26" t="s">
        <v>79</v>
      </c>
      <c r="K67" s="64" t="s">
        <v>66</v>
      </c>
      <c r="L67" s="50"/>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row>
    <row r="68" spans="1:55" ht="102.75">
      <c r="A68" s="14" t="s">
        <v>129</v>
      </c>
      <c r="B68" s="14" t="s">
        <v>7</v>
      </c>
      <c r="C68" s="102" t="s">
        <v>81</v>
      </c>
      <c r="D68" s="103">
        <v>364.024</v>
      </c>
      <c r="E68" s="103"/>
      <c r="F68" s="17">
        <f>ROUND(D68*E68,2)</f>
        <v>0</v>
      </c>
      <c r="G68" s="15">
        <f>ROUND(F68*1.2,2)</f>
        <v>0</v>
      </c>
      <c r="H68" s="25">
        <f>F68</f>
        <v>0</v>
      </c>
      <c r="I68" s="25">
        <v>0</v>
      </c>
      <c r="J68" s="26" t="s">
        <v>79</v>
      </c>
      <c r="K68" s="64" t="s">
        <v>66</v>
      </c>
      <c r="L68" s="50"/>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row>
    <row r="69" spans="1:55" ht="102.75">
      <c r="A69" s="14" t="s">
        <v>130</v>
      </c>
      <c r="B69" s="14" t="s">
        <v>7</v>
      </c>
      <c r="C69" s="102" t="s">
        <v>75</v>
      </c>
      <c r="D69" s="103">
        <v>37.622</v>
      </c>
      <c r="E69" s="103"/>
      <c r="F69" s="17">
        <f t="shared" ref="F69" si="63">ROUND(D69*E69,2)</f>
        <v>0</v>
      </c>
      <c r="G69" s="15">
        <f t="shared" ref="G69" si="64">ROUND(F69*1.2,2)</f>
        <v>0</v>
      </c>
      <c r="H69" s="25">
        <f t="shared" ref="H69" si="65">F69</f>
        <v>0</v>
      </c>
      <c r="I69" s="25">
        <v>0</v>
      </c>
      <c r="J69" s="26" t="s">
        <v>79</v>
      </c>
      <c r="K69" s="64" t="s">
        <v>66</v>
      </c>
      <c r="L69" s="50"/>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row>
    <row r="70" spans="1:55" ht="102.75">
      <c r="A70" s="14" t="s">
        <v>131</v>
      </c>
      <c r="B70" s="14" t="s">
        <v>7</v>
      </c>
      <c r="C70" s="102" t="s">
        <v>75</v>
      </c>
      <c r="D70" s="103">
        <v>37.622</v>
      </c>
      <c r="E70" s="103"/>
      <c r="F70" s="17">
        <f>ROUND(D70*E70,2)</f>
        <v>0</v>
      </c>
      <c r="G70" s="15">
        <f>ROUND(F70*1.2,2)</f>
        <v>0</v>
      </c>
      <c r="H70" s="25">
        <f>F70</f>
        <v>0</v>
      </c>
      <c r="I70" s="25">
        <v>0</v>
      </c>
      <c r="J70" s="26" t="s">
        <v>79</v>
      </c>
      <c r="K70" s="64" t="s">
        <v>66</v>
      </c>
      <c r="L70" s="50"/>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row>
    <row r="71" spans="1:55">
      <c r="A71" s="115" t="s">
        <v>57</v>
      </c>
      <c r="B71" s="116"/>
      <c r="C71" s="116"/>
      <c r="D71" s="116"/>
      <c r="E71" s="116"/>
      <c r="F71" s="55">
        <f>SUM(F56:F70)</f>
        <v>0</v>
      </c>
      <c r="G71" s="55">
        <f>SUM(G56:G70)</f>
        <v>0</v>
      </c>
      <c r="H71" s="55">
        <f>SUM(H56:H70)</f>
        <v>0</v>
      </c>
      <c r="I71" s="55">
        <f>SUM(I57:I70)</f>
        <v>0</v>
      </c>
      <c r="J71" s="51"/>
      <c r="K71" s="69"/>
      <c r="L71" s="53"/>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row>
    <row r="72" spans="1:55">
      <c r="A72" s="129" t="s">
        <v>56</v>
      </c>
      <c r="B72" s="130"/>
      <c r="C72" s="130"/>
      <c r="D72" s="130"/>
      <c r="E72" s="130"/>
      <c r="F72" s="130"/>
      <c r="G72" s="130"/>
      <c r="H72" s="130"/>
      <c r="I72" s="130"/>
      <c r="J72" s="130"/>
      <c r="K72" s="130"/>
      <c r="L72" s="131"/>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row>
    <row r="73" spans="1:55">
      <c r="A73" s="73" t="s">
        <v>187</v>
      </c>
      <c r="B73" s="73"/>
      <c r="C73" s="98"/>
      <c r="D73" s="74"/>
      <c r="E73" s="74"/>
      <c r="F73" s="73"/>
      <c r="G73" s="74"/>
      <c r="H73" s="73"/>
      <c r="I73" s="73"/>
      <c r="J73" s="73"/>
      <c r="K73" s="74"/>
      <c r="L73" s="75"/>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row>
    <row r="74" spans="1:55" s="89" customFormat="1" ht="100.15" customHeight="1">
      <c r="A74" s="94" t="s">
        <v>160</v>
      </c>
      <c r="B74" s="14" t="s">
        <v>7</v>
      </c>
      <c r="C74" s="87" t="s">
        <v>77</v>
      </c>
      <c r="D74" s="77">
        <v>1</v>
      </c>
      <c r="E74" s="77"/>
      <c r="F74" s="15">
        <f t="shared" ref="F74:F76" si="66">ROUND(D74*E74,2)</f>
        <v>0</v>
      </c>
      <c r="G74" s="58">
        <f>ROUND(F74*1.2,2)</f>
        <v>0</v>
      </c>
      <c r="H74" s="63">
        <f t="shared" ref="H74:H76" si="67">F74</f>
        <v>0</v>
      </c>
      <c r="I74" s="63">
        <v>0</v>
      </c>
      <c r="J74" s="84" t="s">
        <v>79</v>
      </c>
      <c r="K74" s="88" t="s">
        <v>66</v>
      </c>
      <c r="L74" s="78"/>
      <c r="Y74" s="90"/>
      <c r="Z74" s="90"/>
      <c r="AA74" s="90"/>
      <c r="AB74" s="90"/>
      <c r="AC74" s="90"/>
      <c r="AD74" s="90"/>
      <c r="AE74" s="90"/>
      <c r="AF74" s="90"/>
      <c r="AG74" s="90"/>
      <c r="AH74" s="90"/>
      <c r="AI74" s="90"/>
      <c r="AJ74" s="90"/>
      <c r="AK74" s="90"/>
      <c r="AL74" s="90"/>
      <c r="AM74" s="90"/>
      <c r="AN74" s="90"/>
      <c r="AO74" s="90"/>
      <c r="AP74" s="90"/>
      <c r="AQ74" s="90"/>
      <c r="AR74" s="90"/>
      <c r="AS74" s="90"/>
      <c r="AT74" s="90"/>
      <c r="AU74" s="90"/>
      <c r="AV74" s="90"/>
      <c r="AW74" s="90"/>
      <c r="AX74" s="90"/>
      <c r="AY74" s="90"/>
      <c r="AZ74" s="90"/>
      <c r="BA74" s="90"/>
      <c r="BB74" s="90"/>
      <c r="BC74" s="90"/>
    </row>
    <row r="75" spans="1:55" s="89" customFormat="1" ht="100.15" customHeight="1">
      <c r="A75" s="86" t="s">
        <v>161</v>
      </c>
      <c r="B75" s="14" t="s">
        <v>7</v>
      </c>
      <c r="C75" s="87" t="s">
        <v>77</v>
      </c>
      <c r="D75" s="77">
        <v>1</v>
      </c>
      <c r="E75" s="77"/>
      <c r="F75" s="15">
        <f t="shared" si="66"/>
        <v>0</v>
      </c>
      <c r="G75" s="58">
        <f>ROUND(F75*1.2,2)</f>
        <v>0</v>
      </c>
      <c r="H75" s="63">
        <f t="shared" si="67"/>
        <v>0</v>
      </c>
      <c r="I75" s="63">
        <v>0</v>
      </c>
      <c r="J75" s="84" t="s">
        <v>79</v>
      </c>
      <c r="K75" s="88" t="s">
        <v>66</v>
      </c>
      <c r="L75" s="78"/>
      <c r="Y75" s="90"/>
      <c r="Z75" s="90"/>
      <c r="AA75" s="90"/>
      <c r="AB75" s="90"/>
      <c r="AC75" s="90"/>
      <c r="AD75" s="90"/>
      <c r="AE75" s="90"/>
      <c r="AF75" s="90"/>
      <c r="AG75" s="90"/>
      <c r="AH75" s="90"/>
      <c r="AI75" s="90"/>
      <c r="AJ75" s="90"/>
      <c r="AK75" s="90"/>
      <c r="AL75" s="90"/>
      <c r="AM75" s="90"/>
      <c r="AN75" s="90"/>
      <c r="AO75" s="90"/>
      <c r="AP75" s="90"/>
      <c r="AQ75" s="90"/>
      <c r="AR75" s="90"/>
      <c r="AS75" s="90"/>
      <c r="AT75" s="90"/>
      <c r="AU75" s="90"/>
      <c r="AV75" s="90"/>
      <c r="AW75" s="90"/>
      <c r="AX75" s="90"/>
      <c r="AY75" s="90"/>
      <c r="AZ75" s="90"/>
      <c r="BA75" s="90"/>
      <c r="BB75" s="90"/>
      <c r="BC75" s="90"/>
    </row>
    <row r="76" spans="1:55" s="89" customFormat="1" ht="100.15" customHeight="1">
      <c r="A76" s="91" t="s">
        <v>162</v>
      </c>
      <c r="B76" s="16" t="s">
        <v>7</v>
      </c>
      <c r="C76" s="76" t="s">
        <v>77</v>
      </c>
      <c r="D76" s="7">
        <v>8</v>
      </c>
      <c r="E76" s="7"/>
      <c r="F76" s="17">
        <f t="shared" si="66"/>
        <v>0</v>
      </c>
      <c r="G76" s="15">
        <f t="shared" ref="G76" si="68">ROUND(F76*1.2,2)</f>
        <v>0</v>
      </c>
      <c r="H76" s="25">
        <f t="shared" si="67"/>
        <v>0</v>
      </c>
      <c r="I76" s="25">
        <v>0</v>
      </c>
      <c r="J76" s="85" t="s">
        <v>79</v>
      </c>
      <c r="K76" s="84" t="s">
        <v>66</v>
      </c>
      <c r="L76" s="50"/>
      <c r="Y76" s="90"/>
      <c r="Z76" s="90"/>
      <c r="AA76" s="90"/>
      <c r="AB76" s="90"/>
      <c r="AC76" s="90"/>
      <c r="AD76" s="90"/>
      <c r="AE76" s="90"/>
      <c r="AF76" s="90"/>
      <c r="AG76" s="90"/>
      <c r="AH76" s="90"/>
      <c r="AI76" s="90"/>
      <c r="AJ76" s="90"/>
      <c r="AK76" s="90"/>
      <c r="AL76" s="90"/>
      <c r="AM76" s="90"/>
      <c r="AN76" s="90"/>
      <c r="AO76" s="90"/>
      <c r="AP76" s="90"/>
      <c r="AQ76" s="90"/>
      <c r="AR76" s="90"/>
      <c r="AS76" s="90"/>
      <c r="AT76" s="90"/>
      <c r="AU76" s="90"/>
      <c r="AV76" s="90"/>
      <c r="AW76" s="90"/>
      <c r="AX76" s="90"/>
      <c r="AY76" s="90"/>
      <c r="AZ76" s="90"/>
      <c r="BA76" s="90"/>
      <c r="BB76" s="90"/>
      <c r="BC76" s="90"/>
    </row>
    <row r="77" spans="1:55" s="89" customFormat="1" ht="100.15" customHeight="1">
      <c r="A77" s="94" t="s">
        <v>163</v>
      </c>
      <c r="B77" s="14" t="s">
        <v>7</v>
      </c>
      <c r="C77" s="87" t="s">
        <v>75</v>
      </c>
      <c r="D77" s="77">
        <v>2.5</v>
      </c>
      <c r="E77" s="77"/>
      <c r="F77" s="15">
        <f t="shared" ref="F77" si="69">ROUND(D77*E77,2)</f>
        <v>0</v>
      </c>
      <c r="G77" s="58">
        <f>ROUND(F77*1.2,2)</f>
        <v>0</v>
      </c>
      <c r="H77" s="63">
        <f t="shared" ref="H77" si="70">F77</f>
        <v>0</v>
      </c>
      <c r="I77" s="63">
        <v>0</v>
      </c>
      <c r="J77" s="84" t="s">
        <v>79</v>
      </c>
      <c r="K77" s="88" t="s">
        <v>66</v>
      </c>
      <c r="L77" s="78"/>
      <c r="Y77" s="90"/>
      <c r="Z77" s="90"/>
      <c r="AA77" s="90"/>
      <c r="AB77" s="90"/>
      <c r="AC77" s="90"/>
      <c r="AD77" s="90"/>
      <c r="AE77" s="90"/>
      <c r="AF77" s="90"/>
      <c r="AG77" s="90"/>
      <c r="AH77" s="90"/>
      <c r="AI77" s="90"/>
      <c r="AJ77" s="90"/>
      <c r="AK77" s="90"/>
      <c r="AL77" s="90"/>
      <c r="AM77" s="90"/>
      <c r="AN77" s="90"/>
      <c r="AO77" s="90"/>
      <c r="AP77" s="90"/>
      <c r="AQ77" s="90"/>
      <c r="AR77" s="90"/>
      <c r="AS77" s="90"/>
      <c r="AT77" s="90"/>
      <c r="AU77" s="90"/>
      <c r="AV77" s="90"/>
      <c r="AW77" s="90"/>
      <c r="AX77" s="90"/>
      <c r="AY77" s="90"/>
      <c r="AZ77" s="90"/>
      <c r="BA77" s="90"/>
      <c r="BB77" s="90"/>
      <c r="BC77" s="90"/>
    </row>
    <row r="78" spans="1:55" s="89" customFormat="1" ht="100.15" customHeight="1">
      <c r="A78" s="86" t="s">
        <v>164</v>
      </c>
      <c r="B78" s="14" t="s">
        <v>7</v>
      </c>
      <c r="C78" s="87" t="s">
        <v>77</v>
      </c>
      <c r="D78" s="77">
        <v>18.29</v>
      </c>
      <c r="E78" s="77"/>
      <c r="F78" s="15">
        <f t="shared" ref="F78:F81" si="71">ROUND(D78*E78,2)</f>
        <v>0</v>
      </c>
      <c r="G78" s="58">
        <f>ROUND(F78*1.2,2)</f>
        <v>0</v>
      </c>
      <c r="H78" s="63">
        <f t="shared" ref="H78:H81" si="72">F78</f>
        <v>0</v>
      </c>
      <c r="I78" s="63">
        <v>0</v>
      </c>
      <c r="J78" s="84" t="s">
        <v>79</v>
      </c>
      <c r="K78" s="88" t="s">
        <v>66</v>
      </c>
      <c r="L78" s="78"/>
      <c r="Y78" s="90"/>
      <c r="Z78" s="90"/>
      <c r="AA78" s="90"/>
      <c r="AB78" s="90"/>
      <c r="AC78" s="90"/>
      <c r="AD78" s="90"/>
      <c r="AE78" s="90"/>
      <c r="AF78" s="90"/>
      <c r="AG78" s="90"/>
      <c r="AH78" s="90"/>
      <c r="AI78" s="90"/>
      <c r="AJ78" s="90"/>
      <c r="AK78" s="90"/>
      <c r="AL78" s="90"/>
      <c r="AM78" s="90"/>
      <c r="AN78" s="90"/>
      <c r="AO78" s="90"/>
      <c r="AP78" s="90"/>
      <c r="AQ78" s="90"/>
      <c r="AR78" s="90"/>
      <c r="AS78" s="90"/>
      <c r="AT78" s="90"/>
      <c r="AU78" s="90"/>
      <c r="AV78" s="90"/>
      <c r="AW78" s="90"/>
      <c r="AX78" s="90"/>
      <c r="AY78" s="90"/>
      <c r="AZ78" s="90"/>
      <c r="BA78" s="90"/>
      <c r="BB78" s="90"/>
      <c r="BC78" s="90"/>
    </row>
    <row r="79" spans="1:55" s="89" customFormat="1" ht="100.15" customHeight="1">
      <c r="A79" s="91" t="s">
        <v>165</v>
      </c>
      <c r="B79" s="16" t="s">
        <v>7</v>
      </c>
      <c r="C79" s="76" t="s">
        <v>77</v>
      </c>
      <c r="D79" s="7">
        <v>105.42</v>
      </c>
      <c r="E79" s="7"/>
      <c r="F79" s="17">
        <f t="shared" si="71"/>
        <v>0</v>
      </c>
      <c r="G79" s="15">
        <f t="shared" ref="G79:G97" si="73">ROUND(F79*1.2,2)</f>
        <v>0</v>
      </c>
      <c r="H79" s="25">
        <f t="shared" si="72"/>
        <v>0</v>
      </c>
      <c r="I79" s="25">
        <v>0</v>
      </c>
      <c r="J79" s="85" t="s">
        <v>79</v>
      </c>
      <c r="K79" s="84" t="s">
        <v>66</v>
      </c>
      <c r="L79" s="50"/>
      <c r="Y79" s="90"/>
      <c r="Z79" s="90"/>
      <c r="AA79" s="90"/>
      <c r="AB79" s="90"/>
      <c r="AC79" s="90"/>
      <c r="AD79" s="90"/>
      <c r="AE79" s="90"/>
      <c r="AF79" s="90"/>
      <c r="AG79" s="90"/>
      <c r="AH79" s="90"/>
      <c r="AI79" s="90"/>
      <c r="AJ79" s="90"/>
      <c r="AK79" s="90"/>
      <c r="AL79" s="90"/>
      <c r="AM79" s="90"/>
      <c r="AN79" s="90"/>
      <c r="AO79" s="90"/>
      <c r="AP79" s="90"/>
      <c r="AQ79" s="90"/>
      <c r="AR79" s="90"/>
      <c r="AS79" s="90"/>
      <c r="AT79" s="90"/>
      <c r="AU79" s="90"/>
      <c r="AV79" s="90"/>
      <c r="AW79" s="90"/>
      <c r="AX79" s="90"/>
      <c r="AY79" s="90"/>
      <c r="AZ79" s="90"/>
      <c r="BA79" s="90"/>
      <c r="BB79" s="90"/>
      <c r="BC79" s="90"/>
    </row>
    <row r="80" spans="1:55" s="89" customFormat="1" ht="100.15" customHeight="1">
      <c r="A80" s="91" t="s">
        <v>166</v>
      </c>
      <c r="B80" s="16" t="s">
        <v>7</v>
      </c>
      <c r="C80" s="76" t="s">
        <v>77</v>
      </c>
      <c r="D80" s="7">
        <v>64.739999999999995</v>
      </c>
      <c r="E80" s="7"/>
      <c r="F80" s="17">
        <f t="shared" si="71"/>
        <v>0</v>
      </c>
      <c r="G80" s="15">
        <f t="shared" si="73"/>
        <v>0</v>
      </c>
      <c r="H80" s="25">
        <f t="shared" si="72"/>
        <v>0</v>
      </c>
      <c r="I80" s="25">
        <v>0</v>
      </c>
      <c r="J80" s="85" t="s">
        <v>79</v>
      </c>
      <c r="K80" s="84" t="s">
        <v>66</v>
      </c>
      <c r="L80" s="50"/>
      <c r="Y80" s="90"/>
      <c r="Z80" s="90"/>
      <c r="AA80" s="90"/>
      <c r="AB80" s="90"/>
      <c r="AC80" s="90"/>
      <c r="AD80" s="90"/>
      <c r="AE80" s="90"/>
      <c r="AF80" s="90"/>
      <c r="AG80" s="90"/>
      <c r="AH80" s="90"/>
      <c r="AI80" s="90"/>
      <c r="AJ80" s="90"/>
      <c r="AK80" s="90"/>
      <c r="AL80" s="90"/>
      <c r="AM80" s="90"/>
      <c r="AN80" s="90"/>
      <c r="AO80" s="90"/>
      <c r="AP80" s="90"/>
      <c r="AQ80" s="90"/>
      <c r="AR80" s="90"/>
      <c r="AS80" s="90"/>
      <c r="AT80" s="90"/>
      <c r="AU80" s="90"/>
      <c r="AV80" s="90"/>
      <c r="AW80" s="90"/>
      <c r="AX80" s="90"/>
      <c r="AY80" s="90"/>
      <c r="AZ80" s="90"/>
      <c r="BA80" s="90"/>
      <c r="BB80" s="90"/>
      <c r="BC80" s="90"/>
    </row>
    <row r="81" spans="1:55" s="89" customFormat="1" ht="102">
      <c r="A81" s="92" t="s">
        <v>167</v>
      </c>
      <c r="B81" s="56" t="s">
        <v>7</v>
      </c>
      <c r="C81" s="87" t="s">
        <v>77</v>
      </c>
      <c r="D81" s="77">
        <v>30.42</v>
      </c>
      <c r="E81" s="77"/>
      <c r="F81" s="57">
        <f t="shared" si="71"/>
        <v>0</v>
      </c>
      <c r="G81" s="58">
        <f t="shared" si="73"/>
        <v>0</v>
      </c>
      <c r="H81" s="59">
        <f t="shared" si="72"/>
        <v>0</v>
      </c>
      <c r="I81" s="59">
        <v>0</v>
      </c>
      <c r="J81" s="93" t="s">
        <v>79</v>
      </c>
      <c r="K81" s="88" t="s">
        <v>66</v>
      </c>
      <c r="L81" s="78"/>
      <c r="Y81" s="90"/>
      <c r="Z81" s="90"/>
      <c r="AA81" s="90"/>
      <c r="AB81" s="90"/>
      <c r="AC81" s="90"/>
      <c r="AD81" s="90"/>
      <c r="AE81" s="90"/>
      <c r="AF81" s="90"/>
      <c r="AG81" s="90"/>
      <c r="AH81" s="90"/>
      <c r="AI81" s="90"/>
      <c r="AJ81" s="90"/>
      <c r="AK81" s="90"/>
      <c r="AL81" s="90"/>
      <c r="AM81" s="90"/>
      <c r="AN81" s="90"/>
      <c r="AO81" s="90"/>
      <c r="AP81" s="90"/>
      <c r="AQ81" s="90"/>
      <c r="AR81" s="90"/>
      <c r="AS81" s="90"/>
      <c r="AT81" s="90"/>
      <c r="AU81" s="90"/>
      <c r="AV81" s="90"/>
      <c r="AW81" s="90"/>
      <c r="AX81" s="90"/>
      <c r="AY81" s="90"/>
      <c r="AZ81" s="90"/>
      <c r="BA81" s="90"/>
      <c r="BB81" s="90"/>
      <c r="BC81" s="90"/>
    </row>
    <row r="82" spans="1:55" s="95" customFormat="1" ht="102">
      <c r="A82" s="94" t="s">
        <v>168</v>
      </c>
      <c r="B82" s="14" t="s">
        <v>7</v>
      </c>
      <c r="C82" s="76" t="s">
        <v>77</v>
      </c>
      <c r="D82" s="7">
        <v>15.95</v>
      </c>
      <c r="E82" s="7"/>
      <c r="F82" s="15">
        <f>ROUND(D82*E82,2)</f>
        <v>0</v>
      </c>
      <c r="G82" s="15">
        <f t="shared" si="73"/>
        <v>0</v>
      </c>
      <c r="H82" s="63">
        <f>F82</f>
        <v>0</v>
      </c>
      <c r="I82" s="63">
        <v>0</v>
      </c>
      <c r="J82" s="84" t="s">
        <v>79</v>
      </c>
      <c r="K82" s="84" t="s">
        <v>66</v>
      </c>
      <c r="L82" s="50"/>
      <c r="Y82" s="96"/>
      <c r="Z82" s="96"/>
      <c r="AA82" s="96"/>
      <c r="AB82" s="96"/>
      <c r="AC82" s="96"/>
      <c r="AD82" s="96"/>
      <c r="AE82" s="96"/>
      <c r="AF82" s="96"/>
      <c r="AG82" s="96"/>
      <c r="AH82" s="96"/>
      <c r="AI82" s="96"/>
      <c r="AJ82" s="96"/>
      <c r="AK82" s="96"/>
      <c r="AL82" s="96"/>
      <c r="AM82" s="96"/>
      <c r="AN82" s="96"/>
      <c r="AO82" s="96"/>
      <c r="AP82" s="96"/>
      <c r="AQ82" s="96"/>
      <c r="AR82" s="96"/>
      <c r="AS82" s="96"/>
      <c r="AT82" s="96"/>
      <c r="AU82" s="96"/>
      <c r="AV82" s="96"/>
      <c r="AW82" s="96"/>
      <c r="AX82" s="96"/>
      <c r="AY82" s="96"/>
      <c r="AZ82" s="96"/>
      <c r="BA82" s="96"/>
      <c r="BB82" s="96"/>
      <c r="BC82" s="96"/>
    </row>
    <row r="83" spans="1:55" s="89" customFormat="1" ht="102">
      <c r="A83" s="86" t="s">
        <v>169</v>
      </c>
      <c r="B83" s="14" t="s">
        <v>7</v>
      </c>
      <c r="C83" s="76" t="s">
        <v>77</v>
      </c>
      <c r="D83" s="7">
        <v>7.96</v>
      </c>
      <c r="E83" s="7"/>
      <c r="F83" s="15">
        <f t="shared" ref="F83:F97" si="74">ROUND(D83*E83,2)</f>
        <v>0</v>
      </c>
      <c r="G83" s="15">
        <f t="shared" si="73"/>
        <v>0</v>
      </c>
      <c r="H83" s="63">
        <f t="shared" ref="H83:H97" si="75">F83</f>
        <v>0</v>
      </c>
      <c r="I83" s="63">
        <v>0</v>
      </c>
      <c r="J83" s="84" t="s">
        <v>79</v>
      </c>
      <c r="K83" s="88" t="s">
        <v>66</v>
      </c>
      <c r="L83" s="78"/>
      <c r="Y83" s="90"/>
      <c r="Z83" s="90"/>
      <c r="AA83" s="90"/>
      <c r="AB83" s="90"/>
      <c r="AC83" s="90"/>
      <c r="AD83" s="90"/>
      <c r="AE83" s="90"/>
      <c r="AF83" s="90"/>
      <c r="AG83" s="90"/>
      <c r="AH83" s="90"/>
      <c r="AI83" s="90"/>
      <c r="AJ83" s="90"/>
      <c r="AK83" s="90"/>
      <c r="AL83" s="90"/>
      <c r="AM83" s="90"/>
      <c r="AN83" s="90"/>
      <c r="AO83" s="90"/>
      <c r="AP83" s="90"/>
      <c r="AQ83" s="90"/>
      <c r="AR83" s="90"/>
      <c r="AS83" s="90"/>
      <c r="AT83" s="90"/>
      <c r="AU83" s="90"/>
      <c r="AV83" s="90"/>
      <c r="AW83" s="90"/>
      <c r="AX83" s="90"/>
      <c r="AY83" s="90"/>
      <c r="AZ83" s="90"/>
      <c r="BA83" s="90"/>
      <c r="BB83" s="90"/>
      <c r="BC83" s="90"/>
    </row>
    <row r="84" spans="1:55" s="89" customFormat="1" ht="102">
      <c r="A84" s="94" t="s">
        <v>170</v>
      </c>
      <c r="B84" s="14" t="s">
        <v>7</v>
      </c>
      <c r="C84" s="76" t="s">
        <v>77</v>
      </c>
      <c r="D84" s="7">
        <v>40</v>
      </c>
      <c r="E84" s="7"/>
      <c r="F84" s="15">
        <f t="shared" si="74"/>
        <v>0</v>
      </c>
      <c r="G84" s="15">
        <f t="shared" si="73"/>
        <v>0</v>
      </c>
      <c r="H84" s="63">
        <f t="shared" si="75"/>
        <v>0</v>
      </c>
      <c r="I84" s="63">
        <v>0</v>
      </c>
      <c r="J84" s="84" t="s">
        <v>79</v>
      </c>
      <c r="K84" s="88" t="s">
        <v>66</v>
      </c>
      <c r="L84" s="78"/>
      <c r="Y84" s="90"/>
      <c r="Z84" s="90"/>
      <c r="AA84" s="90"/>
      <c r="AB84" s="90"/>
      <c r="AC84" s="90"/>
      <c r="AD84" s="90"/>
      <c r="AE84" s="90"/>
      <c r="AF84" s="90"/>
      <c r="AG84" s="90"/>
      <c r="AH84" s="90"/>
      <c r="AI84" s="90"/>
      <c r="AJ84" s="90"/>
      <c r="AK84" s="90"/>
      <c r="AL84" s="90"/>
      <c r="AM84" s="90"/>
      <c r="AN84" s="90"/>
      <c r="AO84" s="90"/>
      <c r="AP84" s="90"/>
      <c r="AQ84" s="90"/>
      <c r="AR84" s="90"/>
      <c r="AS84" s="90"/>
      <c r="AT84" s="90"/>
      <c r="AU84" s="90"/>
      <c r="AV84" s="90"/>
      <c r="AW84" s="90"/>
      <c r="AX84" s="90"/>
      <c r="AY84" s="90"/>
      <c r="AZ84" s="90"/>
      <c r="BA84" s="90"/>
      <c r="BB84" s="90"/>
      <c r="BC84" s="90"/>
    </row>
    <row r="85" spans="1:55" s="89" customFormat="1" ht="102">
      <c r="A85" s="94" t="s">
        <v>171</v>
      </c>
      <c r="B85" s="14" t="s">
        <v>7</v>
      </c>
      <c r="C85" s="76" t="s">
        <v>77</v>
      </c>
      <c r="D85" s="7">
        <v>160</v>
      </c>
      <c r="E85" s="7"/>
      <c r="F85" s="15">
        <f t="shared" si="74"/>
        <v>0</v>
      </c>
      <c r="G85" s="15">
        <f t="shared" si="73"/>
        <v>0</v>
      </c>
      <c r="H85" s="63">
        <f t="shared" si="75"/>
        <v>0</v>
      </c>
      <c r="I85" s="63">
        <v>0</v>
      </c>
      <c r="J85" s="84" t="s">
        <v>79</v>
      </c>
      <c r="K85" s="88" t="s">
        <v>66</v>
      </c>
      <c r="L85" s="78"/>
      <c r="Y85" s="90"/>
      <c r="Z85" s="90"/>
      <c r="AA85" s="90"/>
      <c r="AB85" s="90"/>
      <c r="AC85" s="90"/>
      <c r="AD85" s="90"/>
      <c r="AE85" s="90"/>
      <c r="AF85" s="90"/>
      <c r="AG85" s="90"/>
      <c r="AH85" s="90"/>
      <c r="AI85" s="90"/>
      <c r="AJ85" s="90"/>
      <c r="AK85" s="90"/>
      <c r="AL85" s="90"/>
      <c r="AM85" s="90"/>
      <c r="AN85" s="90"/>
      <c r="AO85" s="90"/>
      <c r="AP85" s="90"/>
      <c r="AQ85" s="90"/>
      <c r="AR85" s="90"/>
      <c r="AS85" s="90"/>
      <c r="AT85" s="90"/>
      <c r="AU85" s="90"/>
      <c r="AV85" s="90"/>
      <c r="AW85" s="90"/>
      <c r="AX85" s="90"/>
      <c r="AY85" s="90"/>
      <c r="AZ85" s="90"/>
      <c r="BA85" s="90"/>
      <c r="BB85" s="90"/>
      <c r="BC85" s="90"/>
    </row>
    <row r="86" spans="1:55" s="89" customFormat="1" ht="102">
      <c r="A86" s="94" t="s">
        <v>172</v>
      </c>
      <c r="B86" s="14" t="s">
        <v>7</v>
      </c>
      <c r="C86" s="76" t="s">
        <v>77</v>
      </c>
      <c r="D86" s="7">
        <v>31.91</v>
      </c>
      <c r="E86" s="7"/>
      <c r="F86" s="15">
        <f t="shared" si="74"/>
        <v>0</v>
      </c>
      <c r="G86" s="15">
        <f t="shared" si="73"/>
        <v>0</v>
      </c>
      <c r="H86" s="63">
        <f t="shared" si="75"/>
        <v>0</v>
      </c>
      <c r="I86" s="63">
        <v>0</v>
      </c>
      <c r="J86" s="84" t="s">
        <v>79</v>
      </c>
      <c r="K86" s="88" t="s">
        <v>66</v>
      </c>
      <c r="L86" s="78"/>
      <c r="Y86" s="90"/>
      <c r="Z86" s="90"/>
      <c r="AA86" s="90"/>
      <c r="AB86" s="90"/>
      <c r="AC86" s="90"/>
      <c r="AD86" s="90"/>
      <c r="AE86" s="90"/>
      <c r="AF86" s="90"/>
      <c r="AG86" s="90"/>
      <c r="AH86" s="90"/>
      <c r="AI86" s="90"/>
      <c r="AJ86" s="90"/>
      <c r="AK86" s="90"/>
      <c r="AL86" s="90"/>
      <c r="AM86" s="90"/>
      <c r="AN86" s="90"/>
      <c r="AO86" s="90"/>
      <c r="AP86" s="90"/>
      <c r="AQ86" s="90"/>
      <c r="AR86" s="90"/>
      <c r="AS86" s="90"/>
      <c r="AT86" s="90"/>
      <c r="AU86" s="90"/>
      <c r="AV86" s="90"/>
      <c r="AW86" s="90"/>
      <c r="AX86" s="90"/>
      <c r="AY86" s="90"/>
      <c r="AZ86" s="90"/>
      <c r="BA86" s="90"/>
      <c r="BB86" s="90"/>
      <c r="BC86" s="90"/>
    </row>
    <row r="87" spans="1:55" s="89" customFormat="1" ht="102">
      <c r="A87" s="94" t="s">
        <v>173</v>
      </c>
      <c r="B87" s="14" t="s">
        <v>7</v>
      </c>
      <c r="C87" s="76" t="s">
        <v>77</v>
      </c>
      <c r="D87" s="7">
        <v>40.92</v>
      </c>
      <c r="E87" s="7"/>
      <c r="F87" s="15">
        <f t="shared" si="74"/>
        <v>0</v>
      </c>
      <c r="G87" s="15">
        <f t="shared" si="73"/>
        <v>0</v>
      </c>
      <c r="H87" s="63">
        <f t="shared" si="75"/>
        <v>0</v>
      </c>
      <c r="I87" s="63">
        <v>0</v>
      </c>
      <c r="J87" s="84" t="s">
        <v>79</v>
      </c>
      <c r="K87" s="88" t="s">
        <v>66</v>
      </c>
      <c r="L87" s="78"/>
      <c r="Y87" s="90"/>
      <c r="Z87" s="90"/>
      <c r="AA87" s="90"/>
      <c r="AB87" s="90"/>
      <c r="AC87" s="90"/>
      <c r="AD87" s="90"/>
      <c r="AE87" s="90"/>
      <c r="AF87" s="90"/>
      <c r="AG87" s="90"/>
      <c r="AH87" s="90"/>
      <c r="AI87" s="90"/>
      <c r="AJ87" s="90"/>
      <c r="AK87" s="90"/>
      <c r="AL87" s="90"/>
      <c r="AM87" s="90"/>
      <c r="AN87" s="90"/>
      <c r="AO87" s="90"/>
      <c r="AP87" s="90"/>
      <c r="AQ87" s="90"/>
      <c r="AR87" s="90"/>
      <c r="AS87" s="90"/>
      <c r="AT87" s="90"/>
      <c r="AU87" s="90"/>
      <c r="AV87" s="90"/>
      <c r="AW87" s="90"/>
      <c r="AX87" s="90"/>
      <c r="AY87" s="90"/>
      <c r="AZ87" s="90"/>
      <c r="BA87" s="90"/>
      <c r="BB87" s="90"/>
      <c r="BC87" s="90"/>
    </row>
    <row r="88" spans="1:55" s="89" customFormat="1" ht="102">
      <c r="A88" s="94" t="s">
        <v>174</v>
      </c>
      <c r="B88" s="14" t="s">
        <v>7</v>
      </c>
      <c r="C88" s="76" t="s">
        <v>77</v>
      </c>
      <c r="D88" s="7">
        <v>22.47</v>
      </c>
      <c r="E88" s="7"/>
      <c r="F88" s="15">
        <f t="shared" si="74"/>
        <v>0</v>
      </c>
      <c r="G88" s="15">
        <f t="shared" si="73"/>
        <v>0</v>
      </c>
      <c r="H88" s="63">
        <f t="shared" si="75"/>
        <v>0</v>
      </c>
      <c r="I88" s="63">
        <v>0</v>
      </c>
      <c r="J88" s="84" t="s">
        <v>79</v>
      </c>
      <c r="K88" s="88" t="s">
        <v>66</v>
      </c>
      <c r="L88" s="78"/>
      <c r="Y88" s="90"/>
      <c r="Z88" s="90"/>
      <c r="AA88" s="90"/>
      <c r="AB88" s="90"/>
      <c r="AC88" s="90"/>
      <c r="AD88" s="90"/>
      <c r="AE88" s="90"/>
      <c r="AF88" s="90"/>
      <c r="AG88" s="90"/>
      <c r="AH88" s="90"/>
      <c r="AI88" s="90"/>
      <c r="AJ88" s="90"/>
      <c r="AK88" s="90"/>
      <c r="AL88" s="90"/>
      <c r="AM88" s="90"/>
      <c r="AN88" s="90"/>
      <c r="AO88" s="90"/>
      <c r="AP88" s="90"/>
      <c r="AQ88" s="90"/>
      <c r="AR88" s="90"/>
      <c r="AS88" s="90"/>
      <c r="AT88" s="90"/>
      <c r="AU88" s="90"/>
      <c r="AV88" s="90"/>
      <c r="AW88" s="90"/>
      <c r="AX88" s="90"/>
      <c r="AY88" s="90"/>
      <c r="AZ88" s="90"/>
      <c r="BA88" s="90"/>
      <c r="BB88" s="90"/>
      <c r="BC88" s="90"/>
    </row>
    <row r="89" spans="1:55" s="89" customFormat="1" ht="102">
      <c r="A89" s="94" t="s">
        <v>175</v>
      </c>
      <c r="B89" s="14" t="s">
        <v>7</v>
      </c>
      <c r="C89" s="76" t="s">
        <v>77</v>
      </c>
      <c r="D89" s="7">
        <v>340.08</v>
      </c>
      <c r="E89" s="7"/>
      <c r="F89" s="15">
        <f t="shared" si="74"/>
        <v>0</v>
      </c>
      <c r="G89" s="15">
        <f t="shared" si="73"/>
        <v>0</v>
      </c>
      <c r="H89" s="63">
        <f t="shared" si="75"/>
        <v>0</v>
      </c>
      <c r="I89" s="63">
        <v>0</v>
      </c>
      <c r="J89" s="84" t="s">
        <v>79</v>
      </c>
      <c r="K89" s="88" t="s">
        <v>66</v>
      </c>
      <c r="L89" s="78"/>
      <c r="Y89" s="90"/>
      <c r="Z89" s="90"/>
      <c r="AA89" s="90"/>
      <c r="AB89" s="90"/>
      <c r="AC89" s="90"/>
      <c r="AD89" s="90"/>
      <c r="AE89" s="90"/>
      <c r="AF89" s="90"/>
      <c r="AG89" s="90"/>
      <c r="AH89" s="90"/>
      <c r="AI89" s="90"/>
      <c r="AJ89" s="90"/>
      <c r="AK89" s="90"/>
      <c r="AL89" s="90"/>
      <c r="AM89" s="90"/>
      <c r="AN89" s="90"/>
      <c r="AO89" s="90"/>
      <c r="AP89" s="90"/>
      <c r="AQ89" s="90"/>
      <c r="AR89" s="90"/>
      <c r="AS89" s="90"/>
      <c r="AT89" s="90"/>
      <c r="AU89" s="90"/>
      <c r="AV89" s="90"/>
      <c r="AW89" s="90"/>
      <c r="AX89" s="90"/>
      <c r="AY89" s="90"/>
      <c r="AZ89" s="90"/>
      <c r="BA89" s="90"/>
      <c r="BB89" s="90"/>
      <c r="BC89" s="90"/>
    </row>
    <row r="90" spans="1:55" s="89" customFormat="1" ht="102">
      <c r="A90" s="94" t="s">
        <v>176</v>
      </c>
      <c r="B90" s="14" t="s">
        <v>7</v>
      </c>
      <c r="C90" s="76" t="s">
        <v>76</v>
      </c>
      <c r="D90" s="7">
        <v>23</v>
      </c>
      <c r="E90" s="7"/>
      <c r="F90" s="15">
        <f t="shared" si="74"/>
        <v>0</v>
      </c>
      <c r="G90" s="15">
        <f t="shared" si="73"/>
        <v>0</v>
      </c>
      <c r="H90" s="63">
        <f t="shared" si="75"/>
        <v>0</v>
      </c>
      <c r="I90" s="63">
        <v>0</v>
      </c>
      <c r="J90" s="84" t="s">
        <v>79</v>
      </c>
      <c r="K90" s="88" t="s">
        <v>66</v>
      </c>
      <c r="L90" s="78"/>
      <c r="Y90" s="90"/>
      <c r="Z90" s="90"/>
      <c r="AA90" s="90"/>
      <c r="AB90" s="90"/>
      <c r="AC90" s="90"/>
      <c r="AD90" s="90"/>
      <c r="AE90" s="90"/>
      <c r="AF90" s="90"/>
      <c r="AG90" s="90"/>
      <c r="AH90" s="90"/>
      <c r="AI90" s="90"/>
      <c r="AJ90" s="90"/>
      <c r="AK90" s="90"/>
      <c r="AL90" s="90"/>
      <c r="AM90" s="90"/>
      <c r="AN90" s="90"/>
      <c r="AO90" s="90"/>
      <c r="AP90" s="90"/>
      <c r="AQ90" s="90"/>
      <c r="AR90" s="90"/>
      <c r="AS90" s="90"/>
      <c r="AT90" s="90"/>
      <c r="AU90" s="90"/>
      <c r="AV90" s="90"/>
      <c r="AW90" s="90"/>
      <c r="AX90" s="90"/>
      <c r="AY90" s="90"/>
      <c r="AZ90" s="90"/>
      <c r="BA90" s="90"/>
      <c r="BB90" s="90"/>
      <c r="BC90" s="90"/>
    </row>
    <row r="91" spans="1:55" s="89" customFormat="1" ht="102">
      <c r="A91" s="94" t="s">
        <v>177</v>
      </c>
      <c r="B91" s="14" t="s">
        <v>7</v>
      </c>
      <c r="C91" s="76" t="s">
        <v>76</v>
      </c>
      <c r="D91" s="7">
        <v>23</v>
      </c>
      <c r="E91" s="7"/>
      <c r="F91" s="15">
        <f t="shared" ref="F91" si="76">ROUND(D91*E91,2)</f>
        <v>0</v>
      </c>
      <c r="G91" s="15">
        <f t="shared" ref="G91" si="77">ROUND(F91*1.2,2)</f>
        <v>0</v>
      </c>
      <c r="H91" s="63">
        <f t="shared" ref="H91" si="78">F91</f>
        <v>0</v>
      </c>
      <c r="I91" s="63">
        <v>0</v>
      </c>
      <c r="J91" s="84" t="s">
        <v>79</v>
      </c>
      <c r="K91" s="88" t="s">
        <v>66</v>
      </c>
      <c r="L91" s="78"/>
      <c r="Y91" s="90"/>
      <c r="Z91" s="90"/>
      <c r="AA91" s="90"/>
      <c r="AB91" s="90"/>
      <c r="AC91" s="90"/>
      <c r="AD91" s="90"/>
      <c r="AE91" s="90"/>
      <c r="AF91" s="90"/>
      <c r="AG91" s="90"/>
      <c r="AH91" s="90"/>
      <c r="AI91" s="90"/>
      <c r="AJ91" s="90"/>
      <c r="AK91" s="90"/>
      <c r="AL91" s="90"/>
      <c r="AM91" s="90"/>
      <c r="AN91" s="90"/>
      <c r="AO91" s="90"/>
      <c r="AP91" s="90"/>
      <c r="AQ91" s="90"/>
      <c r="AR91" s="90"/>
      <c r="AS91" s="90"/>
      <c r="AT91" s="90"/>
      <c r="AU91" s="90"/>
      <c r="AV91" s="90"/>
      <c r="AW91" s="90"/>
      <c r="AX91" s="90"/>
      <c r="AY91" s="90"/>
      <c r="AZ91" s="90"/>
      <c r="BA91" s="90"/>
      <c r="BB91" s="90"/>
      <c r="BC91" s="90"/>
    </row>
    <row r="92" spans="1:55" s="89" customFormat="1" ht="102">
      <c r="A92" s="94" t="s">
        <v>178</v>
      </c>
      <c r="B92" s="14" t="s">
        <v>7</v>
      </c>
      <c r="C92" s="76" t="s">
        <v>76</v>
      </c>
      <c r="D92" s="7">
        <v>1</v>
      </c>
      <c r="E92" s="7"/>
      <c r="F92" s="15">
        <f t="shared" si="74"/>
        <v>0</v>
      </c>
      <c r="G92" s="15">
        <f t="shared" si="73"/>
        <v>0</v>
      </c>
      <c r="H92" s="63">
        <f t="shared" si="75"/>
        <v>0</v>
      </c>
      <c r="I92" s="63">
        <v>0</v>
      </c>
      <c r="J92" s="84" t="s">
        <v>79</v>
      </c>
      <c r="K92" s="88" t="s">
        <v>66</v>
      </c>
      <c r="L92" s="78"/>
      <c r="Y92" s="90"/>
      <c r="Z92" s="90"/>
      <c r="AA92" s="90"/>
      <c r="AB92" s="90"/>
      <c r="AC92" s="90"/>
      <c r="AD92" s="90"/>
      <c r="AE92" s="90"/>
      <c r="AF92" s="90"/>
      <c r="AG92" s="90"/>
      <c r="AH92" s="90"/>
      <c r="AI92" s="90"/>
      <c r="AJ92" s="90"/>
      <c r="AK92" s="90"/>
      <c r="AL92" s="90"/>
      <c r="AM92" s="90"/>
      <c r="AN92" s="90"/>
      <c r="AO92" s="90"/>
      <c r="AP92" s="90"/>
      <c r="AQ92" s="90"/>
      <c r="AR92" s="90"/>
      <c r="AS92" s="90"/>
      <c r="AT92" s="90"/>
      <c r="AU92" s="90"/>
      <c r="AV92" s="90"/>
      <c r="AW92" s="90"/>
      <c r="AX92" s="90"/>
      <c r="AY92" s="90"/>
      <c r="AZ92" s="90"/>
      <c r="BA92" s="90"/>
      <c r="BB92" s="90"/>
      <c r="BC92" s="90"/>
    </row>
    <row r="93" spans="1:55" s="89" customFormat="1" ht="102">
      <c r="A93" s="94" t="s">
        <v>179</v>
      </c>
      <c r="B93" s="14" t="s">
        <v>7</v>
      </c>
      <c r="C93" s="76" t="s">
        <v>76</v>
      </c>
      <c r="D93" s="7">
        <v>8</v>
      </c>
      <c r="E93" s="7"/>
      <c r="F93" s="15">
        <f t="shared" ref="F93" si="79">ROUND(D93*E93,2)</f>
        <v>0</v>
      </c>
      <c r="G93" s="15">
        <f t="shared" ref="G93" si="80">ROUND(F93*1.2,2)</f>
        <v>0</v>
      </c>
      <c r="H93" s="63">
        <f t="shared" ref="H93" si="81">F93</f>
        <v>0</v>
      </c>
      <c r="I93" s="63">
        <v>0</v>
      </c>
      <c r="J93" s="84" t="s">
        <v>79</v>
      </c>
      <c r="K93" s="88" t="s">
        <v>66</v>
      </c>
      <c r="L93" s="78"/>
      <c r="Y93" s="90"/>
      <c r="Z93" s="90"/>
      <c r="AA93" s="90"/>
      <c r="AB93" s="90"/>
      <c r="AC93" s="90"/>
      <c r="AD93" s="90"/>
      <c r="AE93" s="90"/>
      <c r="AF93" s="90"/>
      <c r="AG93" s="90"/>
      <c r="AH93" s="90"/>
      <c r="AI93" s="90"/>
      <c r="AJ93" s="90"/>
      <c r="AK93" s="90"/>
      <c r="AL93" s="90"/>
      <c r="AM93" s="90"/>
      <c r="AN93" s="90"/>
      <c r="AO93" s="90"/>
      <c r="AP93" s="90"/>
      <c r="AQ93" s="90"/>
      <c r="AR93" s="90"/>
      <c r="AS93" s="90"/>
      <c r="AT93" s="90"/>
      <c r="AU93" s="90"/>
      <c r="AV93" s="90"/>
      <c r="AW93" s="90"/>
      <c r="AX93" s="90"/>
      <c r="AY93" s="90"/>
      <c r="AZ93" s="90"/>
      <c r="BA93" s="90"/>
      <c r="BB93" s="90"/>
      <c r="BC93" s="90"/>
    </row>
    <row r="94" spans="1:55" s="89" customFormat="1" ht="102">
      <c r="A94" s="94" t="s">
        <v>180</v>
      </c>
      <c r="B94" s="14" t="s">
        <v>7</v>
      </c>
      <c r="C94" s="76" t="s">
        <v>76</v>
      </c>
      <c r="D94" s="7">
        <v>8</v>
      </c>
      <c r="E94" s="7"/>
      <c r="F94" s="15">
        <f t="shared" si="74"/>
        <v>0</v>
      </c>
      <c r="G94" s="15">
        <f t="shared" si="73"/>
        <v>0</v>
      </c>
      <c r="H94" s="63">
        <f t="shared" si="75"/>
        <v>0</v>
      </c>
      <c r="I94" s="63">
        <v>0</v>
      </c>
      <c r="J94" s="84" t="s">
        <v>79</v>
      </c>
      <c r="K94" s="88" t="s">
        <v>66</v>
      </c>
      <c r="L94" s="78"/>
      <c r="Y94" s="90"/>
      <c r="Z94" s="90"/>
      <c r="AA94" s="90"/>
      <c r="AB94" s="90"/>
      <c r="AC94" s="90"/>
      <c r="AD94" s="90"/>
      <c r="AE94" s="90"/>
      <c r="AF94" s="90"/>
      <c r="AG94" s="90"/>
      <c r="AH94" s="90"/>
      <c r="AI94" s="90"/>
      <c r="AJ94" s="90"/>
      <c r="AK94" s="90"/>
      <c r="AL94" s="90"/>
      <c r="AM94" s="90"/>
      <c r="AN94" s="90"/>
      <c r="AO94" s="90"/>
      <c r="AP94" s="90"/>
      <c r="AQ94" s="90"/>
      <c r="AR94" s="90"/>
      <c r="AS94" s="90"/>
      <c r="AT94" s="90"/>
      <c r="AU94" s="90"/>
      <c r="AV94" s="90"/>
      <c r="AW94" s="90"/>
      <c r="AX94" s="90"/>
      <c r="AY94" s="90"/>
      <c r="AZ94" s="90"/>
      <c r="BA94" s="90"/>
      <c r="BB94" s="90"/>
      <c r="BC94" s="90"/>
    </row>
    <row r="95" spans="1:55" s="89" customFormat="1" ht="102">
      <c r="A95" s="94" t="s">
        <v>181</v>
      </c>
      <c r="B95" s="14" t="s">
        <v>7</v>
      </c>
      <c r="C95" s="76" t="s">
        <v>76</v>
      </c>
      <c r="D95" s="7">
        <v>5</v>
      </c>
      <c r="E95" s="7"/>
      <c r="F95" s="15">
        <f t="shared" ref="F95" si="82">ROUND(D95*E95,2)</f>
        <v>0</v>
      </c>
      <c r="G95" s="15">
        <f t="shared" ref="G95" si="83">ROUND(F95*1.2,2)</f>
        <v>0</v>
      </c>
      <c r="H95" s="63">
        <f t="shared" ref="H95" si="84">F95</f>
        <v>0</v>
      </c>
      <c r="I95" s="63">
        <v>0</v>
      </c>
      <c r="J95" s="84" t="s">
        <v>79</v>
      </c>
      <c r="K95" s="88" t="s">
        <v>66</v>
      </c>
      <c r="L95" s="78"/>
      <c r="Y95" s="90"/>
      <c r="Z95" s="90"/>
      <c r="AA95" s="90"/>
      <c r="AB95" s="90"/>
      <c r="AC95" s="90"/>
      <c r="AD95" s="90"/>
      <c r="AE95" s="90"/>
      <c r="AF95" s="90"/>
      <c r="AG95" s="90"/>
      <c r="AH95" s="90"/>
      <c r="AI95" s="90"/>
      <c r="AJ95" s="90"/>
      <c r="AK95" s="90"/>
      <c r="AL95" s="90"/>
      <c r="AM95" s="90"/>
      <c r="AN95" s="90"/>
      <c r="AO95" s="90"/>
      <c r="AP95" s="90"/>
      <c r="AQ95" s="90"/>
      <c r="AR95" s="90"/>
      <c r="AS95" s="90"/>
      <c r="AT95" s="90"/>
      <c r="AU95" s="90"/>
      <c r="AV95" s="90"/>
      <c r="AW95" s="90"/>
      <c r="AX95" s="90"/>
      <c r="AY95" s="90"/>
      <c r="AZ95" s="90"/>
      <c r="BA95" s="90"/>
      <c r="BB95" s="90"/>
      <c r="BC95" s="90"/>
    </row>
    <row r="96" spans="1:55" s="89" customFormat="1" ht="102">
      <c r="A96" s="94" t="s">
        <v>182</v>
      </c>
      <c r="B96" s="14" t="s">
        <v>7</v>
      </c>
      <c r="C96" s="76" t="s">
        <v>81</v>
      </c>
      <c r="D96" s="7">
        <v>98.51</v>
      </c>
      <c r="E96" s="7"/>
      <c r="F96" s="15">
        <f t="shared" si="74"/>
        <v>0</v>
      </c>
      <c r="G96" s="15">
        <f t="shared" si="73"/>
        <v>0</v>
      </c>
      <c r="H96" s="63">
        <f t="shared" si="75"/>
        <v>0</v>
      </c>
      <c r="I96" s="63">
        <v>0</v>
      </c>
      <c r="J96" s="84" t="s">
        <v>79</v>
      </c>
      <c r="K96" s="88" t="s">
        <v>66</v>
      </c>
      <c r="L96" s="78"/>
      <c r="Y96" s="90"/>
      <c r="Z96" s="90"/>
      <c r="AA96" s="90"/>
      <c r="AB96" s="90"/>
      <c r="AC96" s="90"/>
      <c r="AD96" s="90"/>
      <c r="AE96" s="90"/>
      <c r="AF96" s="90"/>
      <c r="AG96" s="90"/>
      <c r="AH96" s="90"/>
      <c r="AI96" s="90"/>
      <c r="AJ96" s="90"/>
      <c r="AK96" s="90"/>
      <c r="AL96" s="90"/>
      <c r="AM96" s="90"/>
      <c r="AN96" s="90"/>
      <c r="AO96" s="90"/>
      <c r="AP96" s="90"/>
      <c r="AQ96" s="90"/>
      <c r="AR96" s="90"/>
      <c r="AS96" s="90"/>
      <c r="AT96" s="90"/>
      <c r="AU96" s="90"/>
      <c r="AV96" s="90"/>
      <c r="AW96" s="90"/>
      <c r="AX96" s="90"/>
      <c r="AY96" s="90"/>
      <c r="AZ96" s="90"/>
      <c r="BA96" s="90"/>
      <c r="BB96" s="90"/>
      <c r="BC96" s="90"/>
    </row>
    <row r="97" spans="1:55" s="89" customFormat="1" ht="102">
      <c r="A97" s="94" t="s">
        <v>183</v>
      </c>
      <c r="B97" s="14" t="s">
        <v>7</v>
      </c>
      <c r="C97" s="76" t="s">
        <v>80</v>
      </c>
      <c r="D97" s="7">
        <v>16</v>
      </c>
      <c r="E97" s="7"/>
      <c r="F97" s="15">
        <f t="shared" si="74"/>
        <v>0</v>
      </c>
      <c r="G97" s="15">
        <f t="shared" si="73"/>
        <v>0</v>
      </c>
      <c r="H97" s="63">
        <f t="shared" si="75"/>
        <v>0</v>
      </c>
      <c r="I97" s="63">
        <v>0</v>
      </c>
      <c r="J97" s="84" t="s">
        <v>79</v>
      </c>
      <c r="K97" s="88" t="s">
        <v>66</v>
      </c>
      <c r="L97" s="78"/>
      <c r="Y97" s="90"/>
      <c r="Z97" s="90"/>
      <c r="AA97" s="90"/>
      <c r="AB97" s="90"/>
      <c r="AC97" s="90"/>
      <c r="AD97" s="90"/>
      <c r="AE97" s="90"/>
      <c r="AF97" s="90"/>
      <c r="AG97" s="90"/>
      <c r="AH97" s="90"/>
      <c r="AI97" s="90"/>
      <c r="AJ97" s="90"/>
      <c r="AK97" s="90"/>
      <c r="AL97" s="90"/>
      <c r="AM97" s="90"/>
      <c r="AN97" s="90"/>
      <c r="AO97" s="90"/>
      <c r="AP97" s="90"/>
      <c r="AQ97" s="90"/>
      <c r="AR97" s="90"/>
      <c r="AS97" s="90"/>
      <c r="AT97" s="90"/>
      <c r="AU97" s="90"/>
      <c r="AV97" s="90"/>
      <c r="AW97" s="90"/>
      <c r="AX97" s="90"/>
      <c r="AY97" s="90"/>
      <c r="AZ97" s="90"/>
      <c r="BA97" s="90"/>
      <c r="BB97" s="90"/>
      <c r="BC97" s="90"/>
    </row>
    <row r="98" spans="1:55" s="11" customFormat="1">
      <c r="A98" s="117" t="s">
        <v>57</v>
      </c>
      <c r="B98" s="118"/>
      <c r="C98" s="118"/>
      <c r="D98" s="118"/>
      <c r="E98" s="118"/>
      <c r="F98" s="80">
        <f>SUM(F74:F97)</f>
        <v>0</v>
      </c>
      <c r="G98" s="80">
        <f>SUM(G74:G97)</f>
        <v>0</v>
      </c>
      <c r="H98" s="80">
        <f>SUM(H74:H97)</f>
        <v>0</v>
      </c>
      <c r="I98" s="80">
        <f>SUM(I78:I97)</f>
        <v>0</v>
      </c>
      <c r="J98" s="81"/>
      <c r="K98" s="81"/>
      <c r="L98" s="82"/>
      <c r="Y98" s="79"/>
      <c r="Z98" s="79"/>
      <c r="AA98" s="79"/>
      <c r="AB98" s="79"/>
      <c r="AC98" s="79"/>
      <c r="AD98" s="79"/>
      <c r="AE98" s="79"/>
      <c r="AF98" s="79"/>
      <c r="AG98" s="79"/>
      <c r="AH98" s="79"/>
      <c r="AI98" s="79"/>
      <c r="AJ98" s="79"/>
      <c r="AK98" s="79"/>
      <c r="AL98" s="79"/>
      <c r="AM98" s="79"/>
      <c r="AN98" s="79"/>
      <c r="AO98" s="79"/>
      <c r="AP98" s="79"/>
      <c r="AQ98" s="79"/>
      <c r="AR98" s="79"/>
      <c r="AS98" s="79"/>
      <c r="AT98" s="79"/>
      <c r="AU98" s="79"/>
      <c r="AV98" s="79"/>
      <c r="AW98" s="79"/>
      <c r="AX98" s="79"/>
      <c r="AY98" s="79"/>
      <c r="AZ98" s="79"/>
      <c r="BA98" s="79"/>
      <c r="BB98" s="79"/>
      <c r="BC98" s="79"/>
    </row>
    <row r="99" spans="1:55">
      <c r="A99" s="73" t="s">
        <v>188</v>
      </c>
      <c r="B99" s="73"/>
      <c r="C99" s="98"/>
      <c r="D99" s="74"/>
      <c r="E99" s="74"/>
      <c r="F99" s="73"/>
      <c r="G99" s="74"/>
      <c r="H99" s="73"/>
      <c r="I99" s="73"/>
      <c r="J99" s="73"/>
      <c r="K99" s="74"/>
      <c r="L99" s="75"/>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row>
    <row r="100" spans="1:55" s="89" customFormat="1" ht="100.15" customHeight="1">
      <c r="A100" s="94" t="s">
        <v>190</v>
      </c>
      <c r="B100" s="14" t="s">
        <v>7</v>
      </c>
      <c r="C100" s="87" t="s">
        <v>77</v>
      </c>
      <c r="D100" s="77">
        <v>30</v>
      </c>
      <c r="E100" s="77"/>
      <c r="F100" s="15">
        <f t="shared" ref="F100:F107" si="85">ROUND(D100*E100,2)</f>
        <v>0</v>
      </c>
      <c r="G100" s="58">
        <f>ROUND(F100*1.2,2)</f>
        <v>0</v>
      </c>
      <c r="H100" s="63">
        <f t="shared" ref="H100:H107" si="86">F100</f>
        <v>0</v>
      </c>
      <c r="I100" s="63">
        <v>0</v>
      </c>
      <c r="J100" s="84" t="s">
        <v>79</v>
      </c>
      <c r="K100" s="88" t="s">
        <v>66</v>
      </c>
      <c r="L100" s="78"/>
      <c r="Y100" s="90"/>
      <c r="Z100" s="90"/>
      <c r="AA100" s="90"/>
      <c r="AB100" s="90"/>
      <c r="AC100" s="90"/>
      <c r="AD100" s="90"/>
      <c r="AE100" s="90"/>
      <c r="AF100" s="90"/>
      <c r="AG100" s="90"/>
      <c r="AH100" s="90"/>
      <c r="AI100" s="90"/>
      <c r="AJ100" s="90"/>
      <c r="AK100" s="90"/>
      <c r="AL100" s="90"/>
      <c r="AM100" s="90"/>
      <c r="AN100" s="90"/>
      <c r="AO100" s="90"/>
      <c r="AP100" s="90"/>
      <c r="AQ100" s="90"/>
      <c r="AR100" s="90"/>
      <c r="AS100" s="90"/>
      <c r="AT100" s="90"/>
      <c r="AU100" s="90"/>
      <c r="AV100" s="90"/>
      <c r="AW100" s="90"/>
      <c r="AX100" s="90"/>
      <c r="AY100" s="90"/>
      <c r="AZ100" s="90"/>
      <c r="BA100" s="90"/>
      <c r="BB100" s="90"/>
      <c r="BC100" s="90"/>
    </row>
    <row r="101" spans="1:55" s="89" customFormat="1" ht="100.15" customHeight="1">
      <c r="A101" s="94" t="s">
        <v>191</v>
      </c>
      <c r="B101" s="14" t="s">
        <v>7</v>
      </c>
      <c r="C101" s="87" t="s">
        <v>77</v>
      </c>
      <c r="D101" s="77">
        <v>70</v>
      </c>
      <c r="E101" s="77"/>
      <c r="F101" s="15">
        <f t="shared" si="85"/>
        <v>0</v>
      </c>
      <c r="G101" s="58">
        <f>ROUND(F101*1.2,2)</f>
        <v>0</v>
      </c>
      <c r="H101" s="63">
        <f t="shared" si="86"/>
        <v>0</v>
      </c>
      <c r="I101" s="63">
        <v>0</v>
      </c>
      <c r="J101" s="84" t="s">
        <v>79</v>
      </c>
      <c r="K101" s="88" t="s">
        <v>66</v>
      </c>
      <c r="L101" s="78"/>
      <c r="Y101" s="90"/>
      <c r="Z101" s="90"/>
      <c r="AA101" s="90"/>
      <c r="AB101" s="90"/>
      <c r="AC101" s="90"/>
      <c r="AD101" s="90"/>
      <c r="AE101" s="90"/>
      <c r="AF101" s="90"/>
      <c r="AG101" s="90"/>
      <c r="AH101" s="90"/>
      <c r="AI101" s="90"/>
      <c r="AJ101" s="90"/>
      <c r="AK101" s="90"/>
      <c r="AL101" s="90"/>
      <c r="AM101" s="90"/>
      <c r="AN101" s="90"/>
      <c r="AO101" s="90"/>
      <c r="AP101" s="90"/>
      <c r="AQ101" s="90"/>
      <c r="AR101" s="90"/>
      <c r="AS101" s="90"/>
      <c r="AT101" s="90"/>
      <c r="AU101" s="90"/>
      <c r="AV101" s="90"/>
      <c r="AW101" s="90"/>
      <c r="AX101" s="90"/>
      <c r="AY101" s="90"/>
      <c r="AZ101" s="90"/>
      <c r="BA101" s="90"/>
      <c r="BB101" s="90"/>
      <c r="BC101" s="90"/>
    </row>
    <row r="102" spans="1:55" s="89" customFormat="1" ht="100.15" customHeight="1">
      <c r="A102" s="91" t="s">
        <v>193</v>
      </c>
      <c r="B102" s="16" t="s">
        <v>7</v>
      </c>
      <c r="C102" s="76" t="s">
        <v>76</v>
      </c>
      <c r="D102" s="7">
        <v>2</v>
      </c>
      <c r="E102" s="7"/>
      <c r="F102" s="17">
        <f t="shared" si="85"/>
        <v>0</v>
      </c>
      <c r="G102" s="15">
        <f t="shared" ref="G102" si="87">ROUND(F102*1.2,2)</f>
        <v>0</v>
      </c>
      <c r="H102" s="25">
        <f t="shared" si="86"/>
        <v>0</v>
      </c>
      <c r="I102" s="25">
        <v>0</v>
      </c>
      <c r="J102" s="85" t="s">
        <v>79</v>
      </c>
      <c r="K102" s="84" t="s">
        <v>66</v>
      </c>
      <c r="L102" s="50"/>
      <c r="Y102" s="90"/>
      <c r="Z102" s="90"/>
      <c r="AA102" s="90"/>
      <c r="AB102" s="90"/>
      <c r="AC102" s="90"/>
      <c r="AD102" s="90"/>
      <c r="AE102" s="90"/>
      <c r="AF102" s="90"/>
      <c r="AG102" s="90"/>
      <c r="AH102" s="90"/>
      <c r="AI102" s="90"/>
      <c r="AJ102" s="90"/>
      <c r="AK102" s="90"/>
      <c r="AL102" s="90"/>
      <c r="AM102" s="90"/>
      <c r="AN102" s="90"/>
      <c r="AO102" s="90"/>
      <c r="AP102" s="90"/>
      <c r="AQ102" s="90"/>
      <c r="AR102" s="90"/>
      <c r="AS102" s="90"/>
      <c r="AT102" s="90"/>
      <c r="AU102" s="90"/>
      <c r="AV102" s="90"/>
      <c r="AW102" s="90"/>
      <c r="AX102" s="90"/>
      <c r="AY102" s="90"/>
      <c r="AZ102" s="90"/>
      <c r="BA102" s="90"/>
      <c r="BB102" s="90"/>
      <c r="BC102" s="90"/>
    </row>
    <row r="103" spans="1:55" s="89" customFormat="1" ht="100.15" customHeight="1">
      <c r="A103" s="91" t="s">
        <v>192</v>
      </c>
      <c r="B103" s="14" t="s">
        <v>7</v>
      </c>
      <c r="C103" s="76" t="s">
        <v>76</v>
      </c>
      <c r="D103" s="77">
        <v>1</v>
      </c>
      <c r="E103" s="77"/>
      <c r="F103" s="15">
        <f t="shared" si="85"/>
        <v>0</v>
      </c>
      <c r="G103" s="58">
        <f>ROUND(F103*1.2,2)</f>
        <v>0</v>
      </c>
      <c r="H103" s="63">
        <f t="shared" si="86"/>
        <v>0</v>
      </c>
      <c r="I103" s="63">
        <v>0</v>
      </c>
      <c r="J103" s="84" t="s">
        <v>79</v>
      </c>
      <c r="K103" s="88" t="s">
        <v>66</v>
      </c>
      <c r="L103" s="78"/>
      <c r="Y103" s="90"/>
      <c r="Z103" s="90"/>
      <c r="AA103" s="90"/>
      <c r="AB103" s="90"/>
      <c r="AC103" s="90"/>
      <c r="AD103" s="90"/>
      <c r="AE103" s="90"/>
      <c r="AF103" s="90"/>
      <c r="AG103" s="90"/>
      <c r="AH103" s="90"/>
      <c r="AI103" s="90"/>
      <c r="AJ103" s="90"/>
      <c r="AK103" s="90"/>
      <c r="AL103" s="90"/>
      <c r="AM103" s="90"/>
      <c r="AN103" s="90"/>
      <c r="AO103" s="90"/>
      <c r="AP103" s="90"/>
      <c r="AQ103" s="90"/>
      <c r="AR103" s="90"/>
      <c r="AS103" s="90"/>
      <c r="AT103" s="90"/>
      <c r="AU103" s="90"/>
      <c r="AV103" s="90"/>
      <c r="AW103" s="90"/>
      <c r="AX103" s="90"/>
      <c r="AY103" s="90"/>
      <c r="AZ103" s="90"/>
      <c r="BA103" s="90"/>
      <c r="BB103" s="90"/>
      <c r="BC103" s="90"/>
    </row>
    <row r="104" spans="1:55" s="89" customFormat="1" ht="100.15" customHeight="1">
      <c r="A104" s="91" t="s">
        <v>194</v>
      </c>
      <c r="B104" s="14" t="s">
        <v>7</v>
      </c>
      <c r="C104" s="76" t="s">
        <v>76</v>
      </c>
      <c r="D104" s="77">
        <v>4</v>
      </c>
      <c r="E104" s="77"/>
      <c r="F104" s="15">
        <f t="shared" si="85"/>
        <v>0</v>
      </c>
      <c r="G104" s="58">
        <f>ROUND(F104*1.2,2)</f>
        <v>0</v>
      </c>
      <c r="H104" s="63">
        <f t="shared" si="86"/>
        <v>0</v>
      </c>
      <c r="I104" s="63">
        <v>0</v>
      </c>
      <c r="J104" s="84" t="s">
        <v>79</v>
      </c>
      <c r="K104" s="88" t="s">
        <v>66</v>
      </c>
      <c r="L104" s="78"/>
      <c r="Y104" s="90"/>
      <c r="Z104" s="90"/>
      <c r="AA104" s="90"/>
      <c r="AB104" s="90"/>
      <c r="AC104" s="90"/>
      <c r="AD104" s="90"/>
      <c r="AE104" s="90"/>
      <c r="AF104" s="90"/>
      <c r="AG104" s="90"/>
      <c r="AH104" s="90"/>
      <c r="AI104" s="90"/>
      <c r="AJ104" s="90"/>
      <c r="AK104" s="90"/>
      <c r="AL104" s="90"/>
      <c r="AM104" s="90"/>
      <c r="AN104" s="90"/>
      <c r="AO104" s="90"/>
      <c r="AP104" s="90"/>
      <c r="AQ104" s="90"/>
      <c r="AR104" s="90"/>
      <c r="AS104" s="90"/>
      <c r="AT104" s="90"/>
      <c r="AU104" s="90"/>
      <c r="AV104" s="90"/>
      <c r="AW104" s="90"/>
      <c r="AX104" s="90"/>
      <c r="AY104" s="90"/>
      <c r="AZ104" s="90"/>
      <c r="BA104" s="90"/>
      <c r="BB104" s="90"/>
      <c r="BC104" s="90"/>
    </row>
    <row r="105" spans="1:55" s="89" customFormat="1" ht="100.15" customHeight="1">
      <c r="A105" s="91" t="s">
        <v>195</v>
      </c>
      <c r="B105" s="16" t="s">
        <v>7</v>
      </c>
      <c r="C105" s="76" t="s">
        <v>76</v>
      </c>
      <c r="D105" s="7">
        <v>2</v>
      </c>
      <c r="E105" s="7"/>
      <c r="F105" s="17">
        <f t="shared" si="85"/>
        <v>0</v>
      </c>
      <c r="G105" s="15">
        <f t="shared" ref="G105:G117" si="88">ROUND(F105*1.2,2)</f>
        <v>0</v>
      </c>
      <c r="H105" s="25">
        <f t="shared" si="86"/>
        <v>0</v>
      </c>
      <c r="I105" s="25">
        <v>0</v>
      </c>
      <c r="J105" s="85" t="s">
        <v>79</v>
      </c>
      <c r="K105" s="84" t="s">
        <v>66</v>
      </c>
      <c r="L105" s="50"/>
      <c r="Y105" s="90"/>
      <c r="Z105" s="90"/>
      <c r="AA105" s="90"/>
      <c r="AB105" s="90"/>
      <c r="AC105" s="90"/>
      <c r="AD105" s="90"/>
      <c r="AE105" s="90"/>
      <c r="AF105" s="90"/>
      <c r="AG105" s="90"/>
      <c r="AH105" s="90"/>
      <c r="AI105" s="90"/>
      <c r="AJ105" s="90"/>
      <c r="AK105" s="90"/>
      <c r="AL105" s="90"/>
      <c r="AM105" s="90"/>
      <c r="AN105" s="90"/>
      <c r="AO105" s="90"/>
      <c r="AP105" s="90"/>
      <c r="AQ105" s="90"/>
      <c r="AR105" s="90"/>
      <c r="AS105" s="90"/>
      <c r="AT105" s="90"/>
      <c r="AU105" s="90"/>
      <c r="AV105" s="90"/>
      <c r="AW105" s="90"/>
      <c r="AX105" s="90"/>
      <c r="AY105" s="90"/>
      <c r="AZ105" s="90"/>
      <c r="BA105" s="90"/>
      <c r="BB105" s="90"/>
      <c r="BC105" s="90"/>
    </row>
    <row r="106" spans="1:55" s="89" customFormat="1" ht="100.15" customHeight="1">
      <c r="A106" s="91" t="s">
        <v>196</v>
      </c>
      <c r="B106" s="16" t="s">
        <v>7</v>
      </c>
      <c r="C106" s="76" t="s">
        <v>76</v>
      </c>
      <c r="D106" s="7">
        <v>1</v>
      </c>
      <c r="E106" s="7"/>
      <c r="F106" s="17">
        <f t="shared" si="85"/>
        <v>0</v>
      </c>
      <c r="G106" s="15">
        <f t="shared" si="88"/>
        <v>0</v>
      </c>
      <c r="H106" s="25">
        <f t="shared" si="86"/>
        <v>0</v>
      </c>
      <c r="I106" s="25">
        <v>0</v>
      </c>
      <c r="J106" s="85" t="s">
        <v>79</v>
      </c>
      <c r="K106" s="84" t="s">
        <v>66</v>
      </c>
      <c r="L106" s="50"/>
      <c r="Y106" s="90"/>
      <c r="Z106" s="90"/>
      <c r="AA106" s="90"/>
      <c r="AB106" s="90"/>
      <c r="AC106" s="90"/>
      <c r="AD106" s="90"/>
      <c r="AE106" s="90"/>
      <c r="AF106" s="90"/>
      <c r="AG106" s="90"/>
      <c r="AH106" s="90"/>
      <c r="AI106" s="90"/>
      <c r="AJ106" s="90"/>
      <c r="AK106" s="90"/>
      <c r="AL106" s="90"/>
      <c r="AM106" s="90"/>
      <c r="AN106" s="90"/>
      <c r="AO106" s="90"/>
      <c r="AP106" s="90"/>
      <c r="AQ106" s="90"/>
      <c r="AR106" s="90"/>
      <c r="AS106" s="90"/>
      <c r="AT106" s="90"/>
      <c r="AU106" s="90"/>
      <c r="AV106" s="90"/>
      <c r="AW106" s="90"/>
      <c r="AX106" s="90"/>
      <c r="AY106" s="90"/>
      <c r="AZ106" s="90"/>
      <c r="BA106" s="90"/>
      <c r="BB106" s="90"/>
      <c r="BC106" s="90"/>
    </row>
    <row r="107" spans="1:55" s="89" customFormat="1" ht="102">
      <c r="A107" s="92" t="s">
        <v>197</v>
      </c>
      <c r="B107" s="56" t="s">
        <v>7</v>
      </c>
      <c r="C107" s="76" t="s">
        <v>76</v>
      </c>
      <c r="D107" s="77">
        <v>1</v>
      </c>
      <c r="E107" s="77"/>
      <c r="F107" s="57">
        <f t="shared" si="85"/>
        <v>0</v>
      </c>
      <c r="G107" s="58">
        <f t="shared" si="88"/>
        <v>0</v>
      </c>
      <c r="H107" s="59">
        <f t="shared" si="86"/>
        <v>0</v>
      </c>
      <c r="I107" s="59">
        <v>0</v>
      </c>
      <c r="J107" s="93" t="s">
        <v>79</v>
      </c>
      <c r="K107" s="88" t="s">
        <v>66</v>
      </c>
      <c r="L107" s="78"/>
      <c r="Y107" s="90"/>
      <c r="Z107" s="90"/>
      <c r="AA107" s="90"/>
      <c r="AB107" s="90"/>
      <c r="AC107" s="90"/>
      <c r="AD107" s="90"/>
      <c r="AE107" s="90"/>
      <c r="AF107" s="90"/>
      <c r="AG107" s="90"/>
      <c r="AH107" s="90"/>
      <c r="AI107" s="90"/>
      <c r="AJ107" s="90"/>
      <c r="AK107" s="90"/>
      <c r="AL107" s="90"/>
      <c r="AM107" s="90"/>
      <c r="AN107" s="90"/>
      <c r="AO107" s="90"/>
      <c r="AP107" s="90"/>
      <c r="AQ107" s="90"/>
      <c r="AR107" s="90"/>
      <c r="AS107" s="90"/>
      <c r="AT107" s="90"/>
      <c r="AU107" s="90"/>
      <c r="AV107" s="90"/>
      <c r="AW107" s="90"/>
      <c r="AX107" s="90"/>
      <c r="AY107" s="90"/>
      <c r="AZ107" s="90"/>
      <c r="BA107" s="90"/>
      <c r="BB107" s="90"/>
      <c r="BC107" s="90"/>
    </row>
    <row r="108" spans="1:55" s="95" customFormat="1" ht="102">
      <c r="A108" s="91" t="s">
        <v>198</v>
      </c>
      <c r="B108" s="14" t="s">
        <v>7</v>
      </c>
      <c r="C108" s="76" t="s">
        <v>76</v>
      </c>
      <c r="D108" s="7">
        <v>2</v>
      </c>
      <c r="E108" s="7"/>
      <c r="F108" s="15">
        <f>ROUND(D108*E108,2)</f>
        <v>0</v>
      </c>
      <c r="G108" s="15">
        <f t="shared" si="88"/>
        <v>0</v>
      </c>
      <c r="H108" s="63">
        <f>F108</f>
        <v>0</v>
      </c>
      <c r="I108" s="63">
        <v>0</v>
      </c>
      <c r="J108" s="84" t="s">
        <v>79</v>
      </c>
      <c r="K108" s="84" t="s">
        <v>66</v>
      </c>
      <c r="L108" s="50"/>
      <c r="Y108" s="96"/>
      <c r="Z108" s="96"/>
      <c r="AA108" s="96"/>
      <c r="AB108" s="96"/>
      <c r="AC108" s="96"/>
      <c r="AD108" s="96"/>
      <c r="AE108" s="96"/>
      <c r="AF108" s="96"/>
      <c r="AG108" s="96"/>
      <c r="AH108" s="96"/>
      <c r="AI108" s="96"/>
      <c r="AJ108" s="96"/>
      <c r="AK108" s="96"/>
      <c r="AL108" s="96"/>
      <c r="AM108" s="96"/>
      <c r="AN108" s="96"/>
      <c r="AO108" s="96"/>
      <c r="AP108" s="96"/>
      <c r="AQ108" s="96"/>
      <c r="AR108" s="96"/>
      <c r="AS108" s="96"/>
      <c r="AT108" s="96"/>
      <c r="AU108" s="96"/>
      <c r="AV108" s="96"/>
      <c r="AW108" s="96"/>
      <c r="AX108" s="96"/>
      <c r="AY108" s="96"/>
      <c r="AZ108" s="96"/>
      <c r="BA108" s="96"/>
      <c r="BB108" s="96"/>
      <c r="BC108" s="96"/>
    </row>
    <row r="109" spans="1:55" s="89" customFormat="1" ht="102">
      <c r="A109" s="86" t="s">
        <v>199</v>
      </c>
      <c r="B109" s="14" t="s">
        <v>7</v>
      </c>
      <c r="C109" s="76" t="s">
        <v>189</v>
      </c>
      <c r="D109" s="7">
        <v>1</v>
      </c>
      <c r="E109" s="7"/>
      <c r="F109" s="15">
        <f t="shared" ref="F109:F117" si="89">ROUND(D109*E109,2)</f>
        <v>0</v>
      </c>
      <c r="G109" s="15">
        <f t="shared" si="88"/>
        <v>0</v>
      </c>
      <c r="H109" s="63">
        <f t="shared" ref="H109:H117" si="90">F109</f>
        <v>0</v>
      </c>
      <c r="I109" s="63">
        <v>0</v>
      </c>
      <c r="J109" s="84" t="s">
        <v>79</v>
      </c>
      <c r="K109" s="88" t="s">
        <v>66</v>
      </c>
      <c r="L109" s="78"/>
      <c r="Y109" s="90"/>
      <c r="Z109" s="90"/>
      <c r="AA109" s="90"/>
      <c r="AB109" s="90"/>
      <c r="AC109" s="90"/>
      <c r="AD109" s="90"/>
      <c r="AE109" s="90"/>
      <c r="AF109" s="90"/>
      <c r="AG109" s="90"/>
      <c r="AH109" s="90"/>
      <c r="AI109" s="90"/>
      <c r="AJ109" s="90"/>
      <c r="AK109" s="90"/>
      <c r="AL109" s="90"/>
      <c r="AM109" s="90"/>
      <c r="AN109" s="90"/>
      <c r="AO109" s="90"/>
      <c r="AP109" s="90"/>
      <c r="AQ109" s="90"/>
      <c r="AR109" s="90"/>
      <c r="AS109" s="90"/>
      <c r="AT109" s="90"/>
      <c r="AU109" s="90"/>
      <c r="AV109" s="90"/>
      <c r="AW109" s="90"/>
      <c r="AX109" s="90"/>
      <c r="AY109" s="90"/>
      <c r="AZ109" s="90"/>
      <c r="BA109" s="90"/>
      <c r="BB109" s="90"/>
      <c r="BC109" s="90"/>
    </row>
    <row r="110" spans="1:55" s="89" customFormat="1" ht="102">
      <c r="A110" s="94" t="s">
        <v>200</v>
      </c>
      <c r="B110" s="14" t="s">
        <v>7</v>
      </c>
      <c r="C110" s="76" t="s">
        <v>77</v>
      </c>
      <c r="D110" s="7">
        <v>120</v>
      </c>
      <c r="E110" s="7"/>
      <c r="F110" s="15">
        <f t="shared" si="89"/>
        <v>0</v>
      </c>
      <c r="G110" s="15">
        <f t="shared" si="88"/>
        <v>0</v>
      </c>
      <c r="H110" s="63">
        <f t="shared" si="90"/>
        <v>0</v>
      </c>
      <c r="I110" s="63">
        <v>0</v>
      </c>
      <c r="J110" s="84" t="s">
        <v>79</v>
      </c>
      <c r="K110" s="88" t="s">
        <v>66</v>
      </c>
      <c r="L110" s="78"/>
      <c r="Y110" s="90"/>
      <c r="Z110" s="90"/>
      <c r="AA110" s="90"/>
      <c r="AB110" s="90"/>
      <c r="AC110" s="90"/>
      <c r="AD110" s="90"/>
      <c r="AE110" s="90"/>
      <c r="AF110" s="90"/>
      <c r="AG110" s="90"/>
      <c r="AH110" s="90"/>
      <c r="AI110" s="90"/>
      <c r="AJ110" s="90"/>
      <c r="AK110" s="90"/>
      <c r="AL110" s="90"/>
      <c r="AM110" s="90"/>
      <c r="AN110" s="90"/>
      <c r="AO110" s="90"/>
      <c r="AP110" s="90"/>
      <c r="AQ110" s="90"/>
      <c r="AR110" s="90"/>
      <c r="AS110" s="90"/>
      <c r="AT110" s="90"/>
      <c r="AU110" s="90"/>
      <c r="AV110" s="90"/>
      <c r="AW110" s="90"/>
      <c r="AX110" s="90"/>
      <c r="AY110" s="90"/>
      <c r="AZ110" s="90"/>
      <c r="BA110" s="90"/>
      <c r="BB110" s="90"/>
      <c r="BC110" s="90"/>
    </row>
    <row r="111" spans="1:55" s="89" customFormat="1" ht="102">
      <c r="A111" s="94" t="s">
        <v>200</v>
      </c>
      <c r="B111" s="14" t="s">
        <v>7</v>
      </c>
      <c r="C111" s="76" t="s">
        <v>77</v>
      </c>
      <c r="D111" s="7">
        <v>112</v>
      </c>
      <c r="E111" s="7"/>
      <c r="F111" s="15">
        <f t="shared" si="89"/>
        <v>0</v>
      </c>
      <c r="G111" s="15">
        <f t="shared" si="88"/>
        <v>0</v>
      </c>
      <c r="H111" s="63">
        <f t="shared" si="90"/>
        <v>0</v>
      </c>
      <c r="I111" s="63">
        <v>0</v>
      </c>
      <c r="J111" s="84" t="s">
        <v>79</v>
      </c>
      <c r="K111" s="88" t="s">
        <v>66</v>
      </c>
      <c r="L111" s="78"/>
      <c r="Y111" s="90"/>
      <c r="Z111" s="90"/>
      <c r="AA111" s="90"/>
      <c r="AB111" s="90"/>
      <c r="AC111" s="90"/>
      <c r="AD111" s="90"/>
      <c r="AE111" s="90"/>
      <c r="AF111" s="90"/>
      <c r="AG111" s="90"/>
      <c r="AH111" s="90"/>
      <c r="AI111" s="90"/>
      <c r="AJ111" s="90"/>
      <c r="AK111" s="90"/>
      <c r="AL111" s="90"/>
      <c r="AM111" s="90"/>
      <c r="AN111" s="90"/>
      <c r="AO111" s="90"/>
      <c r="AP111" s="90"/>
      <c r="AQ111" s="90"/>
      <c r="AR111" s="90"/>
      <c r="AS111" s="90"/>
      <c r="AT111" s="90"/>
      <c r="AU111" s="90"/>
      <c r="AV111" s="90"/>
      <c r="AW111" s="90"/>
      <c r="AX111" s="90"/>
      <c r="AY111" s="90"/>
      <c r="AZ111" s="90"/>
      <c r="BA111" s="90"/>
      <c r="BB111" s="90"/>
      <c r="BC111" s="90"/>
    </row>
    <row r="112" spans="1:55" s="89" customFormat="1" ht="102">
      <c r="A112" s="94" t="s">
        <v>205</v>
      </c>
      <c r="B112" s="14" t="s">
        <v>7</v>
      </c>
      <c r="C112" s="76" t="s">
        <v>77</v>
      </c>
      <c r="D112" s="7">
        <v>28</v>
      </c>
      <c r="E112" s="7"/>
      <c r="F112" s="15">
        <f t="shared" si="89"/>
        <v>0</v>
      </c>
      <c r="G112" s="15">
        <f t="shared" si="88"/>
        <v>0</v>
      </c>
      <c r="H112" s="63">
        <f t="shared" si="90"/>
        <v>0</v>
      </c>
      <c r="I112" s="63">
        <v>0</v>
      </c>
      <c r="J112" s="84" t="s">
        <v>79</v>
      </c>
      <c r="K112" s="88" t="s">
        <v>66</v>
      </c>
      <c r="L112" s="78"/>
      <c r="Y112" s="90"/>
      <c r="Z112" s="90"/>
      <c r="AA112" s="90"/>
      <c r="AB112" s="90"/>
      <c r="AC112" s="90"/>
      <c r="AD112" s="90"/>
      <c r="AE112" s="90"/>
      <c r="AF112" s="90"/>
      <c r="AG112" s="90"/>
      <c r="AH112" s="90"/>
      <c r="AI112" s="90"/>
      <c r="AJ112" s="90"/>
      <c r="AK112" s="90"/>
      <c r="AL112" s="90"/>
      <c r="AM112" s="90"/>
      <c r="AN112" s="90"/>
      <c r="AO112" s="90"/>
      <c r="AP112" s="90"/>
      <c r="AQ112" s="90"/>
      <c r="AR112" s="90"/>
      <c r="AS112" s="90"/>
      <c r="AT112" s="90"/>
      <c r="AU112" s="90"/>
      <c r="AV112" s="90"/>
      <c r="AW112" s="90"/>
      <c r="AX112" s="90"/>
      <c r="AY112" s="90"/>
      <c r="AZ112" s="90"/>
      <c r="BA112" s="90"/>
      <c r="BB112" s="90"/>
      <c r="BC112" s="90"/>
    </row>
    <row r="113" spans="1:55" s="89" customFormat="1" ht="102">
      <c r="A113" s="91" t="s">
        <v>201</v>
      </c>
      <c r="B113" s="14" t="s">
        <v>7</v>
      </c>
      <c r="C113" s="76" t="s">
        <v>76</v>
      </c>
      <c r="D113" s="7">
        <v>8</v>
      </c>
      <c r="E113" s="7"/>
      <c r="F113" s="15">
        <f t="shared" si="89"/>
        <v>0</v>
      </c>
      <c r="G113" s="15">
        <f t="shared" si="88"/>
        <v>0</v>
      </c>
      <c r="H113" s="63">
        <f t="shared" si="90"/>
        <v>0</v>
      </c>
      <c r="I113" s="63">
        <v>0</v>
      </c>
      <c r="J113" s="84" t="s">
        <v>79</v>
      </c>
      <c r="K113" s="88" t="s">
        <v>66</v>
      </c>
      <c r="L113" s="78"/>
      <c r="Y113" s="90"/>
      <c r="Z113" s="90"/>
      <c r="AA113" s="90"/>
      <c r="AB113" s="90"/>
      <c r="AC113" s="90"/>
      <c r="AD113" s="90"/>
      <c r="AE113" s="90"/>
      <c r="AF113" s="90"/>
      <c r="AG113" s="90"/>
      <c r="AH113" s="90"/>
      <c r="AI113" s="90"/>
      <c r="AJ113" s="90"/>
      <c r="AK113" s="90"/>
      <c r="AL113" s="90"/>
      <c r="AM113" s="90"/>
      <c r="AN113" s="90"/>
      <c r="AO113" s="90"/>
      <c r="AP113" s="90"/>
      <c r="AQ113" s="90"/>
      <c r="AR113" s="90"/>
      <c r="AS113" s="90"/>
      <c r="AT113" s="90"/>
      <c r="AU113" s="90"/>
      <c r="AV113" s="90"/>
      <c r="AW113" s="90"/>
      <c r="AX113" s="90"/>
      <c r="AY113" s="90"/>
      <c r="AZ113" s="90"/>
      <c r="BA113" s="90"/>
      <c r="BB113" s="90"/>
      <c r="BC113" s="90"/>
    </row>
    <row r="114" spans="1:55" s="89" customFormat="1" ht="102">
      <c r="A114" s="94" t="s">
        <v>202</v>
      </c>
      <c r="B114" s="14" t="s">
        <v>7</v>
      </c>
      <c r="C114" s="76" t="s">
        <v>76</v>
      </c>
      <c r="D114" s="7">
        <v>8</v>
      </c>
      <c r="E114" s="7"/>
      <c r="F114" s="15">
        <f t="shared" si="89"/>
        <v>0</v>
      </c>
      <c r="G114" s="15">
        <f t="shared" si="88"/>
        <v>0</v>
      </c>
      <c r="H114" s="63">
        <f t="shared" si="90"/>
        <v>0</v>
      </c>
      <c r="I114" s="63">
        <v>0</v>
      </c>
      <c r="J114" s="84" t="s">
        <v>79</v>
      </c>
      <c r="K114" s="88" t="s">
        <v>66</v>
      </c>
      <c r="L114" s="78"/>
      <c r="Y114" s="90"/>
      <c r="Z114" s="90"/>
      <c r="AA114" s="90"/>
      <c r="AB114" s="90"/>
      <c r="AC114" s="90"/>
      <c r="AD114" s="90"/>
      <c r="AE114" s="90"/>
      <c r="AF114" s="90"/>
      <c r="AG114" s="90"/>
      <c r="AH114" s="90"/>
      <c r="AI114" s="90"/>
      <c r="AJ114" s="90"/>
      <c r="AK114" s="90"/>
      <c r="AL114" s="90"/>
      <c r="AM114" s="90"/>
      <c r="AN114" s="90"/>
      <c r="AO114" s="90"/>
      <c r="AP114" s="90"/>
      <c r="AQ114" s="90"/>
      <c r="AR114" s="90"/>
      <c r="AS114" s="90"/>
      <c r="AT114" s="90"/>
      <c r="AU114" s="90"/>
      <c r="AV114" s="90"/>
      <c r="AW114" s="90"/>
      <c r="AX114" s="90"/>
      <c r="AY114" s="90"/>
      <c r="AZ114" s="90"/>
      <c r="BA114" s="90"/>
      <c r="BB114" s="90"/>
      <c r="BC114" s="90"/>
    </row>
    <row r="115" spans="1:55" s="89" customFormat="1" ht="102">
      <c r="A115" s="94" t="s">
        <v>203</v>
      </c>
      <c r="B115" s="14" t="s">
        <v>7</v>
      </c>
      <c r="C115" s="76" t="s">
        <v>76</v>
      </c>
      <c r="D115" s="7">
        <v>4</v>
      </c>
      <c r="E115" s="7"/>
      <c r="F115" s="15">
        <f t="shared" si="89"/>
        <v>0</v>
      </c>
      <c r="G115" s="15">
        <f t="shared" si="88"/>
        <v>0</v>
      </c>
      <c r="H115" s="63">
        <f t="shared" si="90"/>
        <v>0</v>
      </c>
      <c r="I115" s="63">
        <v>0</v>
      </c>
      <c r="J115" s="84" t="s">
        <v>79</v>
      </c>
      <c r="K115" s="88" t="s">
        <v>66</v>
      </c>
      <c r="L115" s="78"/>
      <c r="Y115" s="90"/>
      <c r="Z115" s="90"/>
      <c r="AA115" s="90"/>
      <c r="AB115" s="90"/>
      <c r="AC115" s="90"/>
      <c r="AD115" s="90"/>
      <c r="AE115" s="90"/>
      <c r="AF115" s="90"/>
      <c r="AG115" s="90"/>
      <c r="AH115" s="90"/>
      <c r="AI115" s="90"/>
      <c r="AJ115" s="90"/>
      <c r="AK115" s="90"/>
      <c r="AL115" s="90"/>
      <c r="AM115" s="90"/>
      <c r="AN115" s="90"/>
      <c r="AO115" s="90"/>
      <c r="AP115" s="90"/>
      <c r="AQ115" s="90"/>
      <c r="AR115" s="90"/>
      <c r="AS115" s="90"/>
      <c r="AT115" s="90"/>
      <c r="AU115" s="90"/>
      <c r="AV115" s="90"/>
      <c r="AW115" s="90"/>
      <c r="AX115" s="90"/>
      <c r="AY115" s="90"/>
      <c r="AZ115" s="90"/>
      <c r="BA115" s="90"/>
      <c r="BB115" s="90"/>
      <c r="BC115" s="90"/>
    </row>
    <row r="116" spans="1:55" s="89" customFormat="1" ht="102">
      <c r="A116" s="94" t="s">
        <v>204</v>
      </c>
      <c r="B116" s="14" t="s">
        <v>7</v>
      </c>
      <c r="C116" s="76" t="s">
        <v>76</v>
      </c>
      <c r="D116" s="7">
        <v>2</v>
      </c>
      <c r="E116" s="7"/>
      <c r="F116" s="15">
        <f t="shared" si="89"/>
        <v>0</v>
      </c>
      <c r="G116" s="15">
        <f t="shared" si="88"/>
        <v>0</v>
      </c>
      <c r="H116" s="63">
        <f t="shared" si="90"/>
        <v>0</v>
      </c>
      <c r="I116" s="63">
        <v>0</v>
      </c>
      <c r="J116" s="84" t="s">
        <v>79</v>
      </c>
      <c r="K116" s="88" t="s">
        <v>66</v>
      </c>
      <c r="L116" s="78"/>
      <c r="Y116" s="90"/>
      <c r="Z116" s="90"/>
      <c r="AA116" s="90"/>
      <c r="AB116" s="90"/>
      <c r="AC116" s="90"/>
      <c r="AD116" s="90"/>
      <c r="AE116" s="90"/>
      <c r="AF116" s="90"/>
      <c r="AG116" s="90"/>
      <c r="AH116" s="90"/>
      <c r="AI116" s="90"/>
      <c r="AJ116" s="90"/>
      <c r="AK116" s="90"/>
      <c r="AL116" s="90"/>
      <c r="AM116" s="90"/>
      <c r="AN116" s="90"/>
      <c r="AO116" s="90"/>
      <c r="AP116" s="90"/>
      <c r="AQ116" s="90"/>
      <c r="AR116" s="90"/>
      <c r="AS116" s="90"/>
      <c r="AT116" s="90"/>
      <c r="AU116" s="90"/>
      <c r="AV116" s="90"/>
      <c r="AW116" s="90"/>
      <c r="AX116" s="90"/>
      <c r="AY116" s="90"/>
      <c r="AZ116" s="90"/>
      <c r="BA116" s="90"/>
      <c r="BB116" s="90"/>
      <c r="BC116" s="90"/>
    </row>
    <row r="117" spans="1:55" s="89" customFormat="1" ht="102">
      <c r="A117" s="86" t="s">
        <v>199</v>
      </c>
      <c r="B117" s="14" t="s">
        <v>7</v>
      </c>
      <c r="C117" s="76" t="s">
        <v>189</v>
      </c>
      <c r="D117" s="7">
        <v>1</v>
      </c>
      <c r="E117" s="7"/>
      <c r="F117" s="15">
        <f t="shared" si="89"/>
        <v>0</v>
      </c>
      <c r="G117" s="15">
        <f t="shared" si="88"/>
        <v>0</v>
      </c>
      <c r="H117" s="63">
        <f t="shared" si="90"/>
        <v>0</v>
      </c>
      <c r="I117" s="63">
        <v>0</v>
      </c>
      <c r="J117" s="84" t="s">
        <v>79</v>
      </c>
      <c r="K117" s="88" t="s">
        <v>66</v>
      </c>
      <c r="L117" s="78"/>
      <c r="Y117" s="90"/>
      <c r="Z117" s="90"/>
      <c r="AA117" s="90"/>
      <c r="AB117" s="90"/>
      <c r="AC117" s="90"/>
      <c r="AD117" s="90"/>
      <c r="AE117" s="90"/>
      <c r="AF117" s="90"/>
      <c r="AG117" s="90"/>
      <c r="AH117" s="90"/>
      <c r="AI117" s="90"/>
      <c r="AJ117" s="90"/>
      <c r="AK117" s="90"/>
      <c r="AL117" s="90"/>
      <c r="AM117" s="90"/>
      <c r="AN117" s="90"/>
      <c r="AO117" s="90"/>
      <c r="AP117" s="90"/>
      <c r="AQ117" s="90"/>
      <c r="AR117" s="90"/>
      <c r="AS117" s="90"/>
      <c r="AT117" s="90"/>
      <c r="AU117" s="90"/>
      <c r="AV117" s="90"/>
      <c r="AW117" s="90"/>
      <c r="AX117" s="90"/>
      <c r="AY117" s="90"/>
      <c r="AZ117" s="90"/>
      <c r="BA117" s="90"/>
      <c r="BB117" s="90"/>
      <c r="BC117" s="90"/>
    </row>
    <row r="118" spans="1:55" s="11" customFormat="1">
      <c r="A118" s="117" t="s">
        <v>57</v>
      </c>
      <c r="B118" s="118"/>
      <c r="C118" s="118"/>
      <c r="D118" s="118"/>
      <c r="E118" s="118"/>
      <c r="F118" s="80">
        <f>SUM(F100:F117)</f>
        <v>0</v>
      </c>
      <c r="G118" s="80">
        <f>SUM(G100:G117)</f>
        <v>0</v>
      </c>
      <c r="H118" s="80">
        <f>SUM(H100:H117)</f>
        <v>0</v>
      </c>
      <c r="I118" s="80">
        <f>SUM(I104:I117)</f>
        <v>0</v>
      </c>
      <c r="J118" s="81"/>
      <c r="K118" s="81"/>
      <c r="L118" s="82"/>
      <c r="Y118" s="79"/>
      <c r="Z118" s="79"/>
      <c r="AA118" s="79"/>
      <c r="AB118" s="79"/>
      <c r="AC118" s="79"/>
      <c r="AD118" s="79"/>
      <c r="AE118" s="79"/>
      <c r="AF118" s="79"/>
      <c r="AG118" s="79"/>
      <c r="AH118" s="79"/>
      <c r="AI118" s="79"/>
      <c r="AJ118" s="79"/>
      <c r="AK118" s="79"/>
      <c r="AL118" s="79"/>
      <c r="AM118" s="79"/>
      <c r="AN118" s="79"/>
      <c r="AO118" s="79"/>
      <c r="AP118" s="79"/>
      <c r="AQ118" s="79"/>
      <c r="AR118" s="79"/>
      <c r="AS118" s="79"/>
      <c r="AT118" s="79"/>
      <c r="AU118" s="79"/>
      <c r="AV118" s="79"/>
      <c r="AW118" s="79"/>
      <c r="AX118" s="79"/>
      <c r="AY118" s="79"/>
      <c r="AZ118" s="79"/>
      <c r="BA118" s="79"/>
      <c r="BB118" s="79"/>
      <c r="BC118" s="79"/>
    </row>
    <row r="119" spans="1:55">
      <c r="A119" s="73" t="s">
        <v>133</v>
      </c>
      <c r="B119" s="73"/>
      <c r="C119" s="98"/>
      <c r="D119" s="74"/>
      <c r="E119" s="74"/>
      <c r="F119" s="73"/>
      <c r="G119" s="74"/>
      <c r="H119" s="73"/>
      <c r="I119" s="73"/>
      <c r="J119" s="73"/>
      <c r="K119" s="74"/>
      <c r="L119" s="75"/>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row>
    <row r="120" spans="1:55" s="89" customFormat="1" ht="100.15" customHeight="1">
      <c r="A120" s="86" t="s">
        <v>134</v>
      </c>
      <c r="B120" s="14" t="s">
        <v>7</v>
      </c>
      <c r="C120" s="87" t="s">
        <v>77</v>
      </c>
      <c r="D120" s="77">
        <v>160</v>
      </c>
      <c r="E120" s="77"/>
      <c r="F120" s="15">
        <f t="shared" ref="F120:F123" si="91">ROUND(D120*E120,2)</f>
        <v>0</v>
      </c>
      <c r="G120" s="58">
        <f>ROUND(F120*1.2,2)</f>
        <v>0</v>
      </c>
      <c r="H120" s="63">
        <f t="shared" ref="H120:H123" si="92">F120</f>
        <v>0</v>
      </c>
      <c r="I120" s="63">
        <v>0</v>
      </c>
      <c r="J120" s="84" t="s">
        <v>79</v>
      </c>
      <c r="K120" s="88" t="s">
        <v>66</v>
      </c>
      <c r="L120" s="78"/>
      <c r="Y120" s="90"/>
      <c r="Z120" s="90"/>
      <c r="AA120" s="90"/>
      <c r="AB120" s="90"/>
      <c r="AC120" s="90"/>
      <c r="AD120" s="90"/>
      <c r="AE120" s="90"/>
      <c r="AF120" s="90"/>
      <c r="AG120" s="90"/>
      <c r="AH120" s="90"/>
      <c r="AI120" s="90"/>
      <c r="AJ120" s="90"/>
      <c r="AK120" s="90"/>
      <c r="AL120" s="90"/>
      <c r="AM120" s="90"/>
      <c r="AN120" s="90"/>
      <c r="AO120" s="90"/>
      <c r="AP120" s="90"/>
      <c r="AQ120" s="90"/>
      <c r="AR120" s="90"/>
      <c r="AS120" s="90"/>
      <c r="AT120" s="90"/>
      <c r="AU120" s="90"/>
      <c r="AV120" s="90"/>
      <c r="AW120" s="90"/>
      <c r="AX120" s="90"/>
      <c r="AY120" s="90"/>
      <c r="AZ120" s="90"/>
      <c r="BA120" s="90"/>
      <c r="BB120" s="90"/>
      <c r="BC120" s="90"/>
    </row>
    <row r="121" spans="1:55" s="89" customFormat="1" ht="100.15" customHeight="1">
      <c r="A121" s="91" t="s">
        <v>134</v>
      </c>
      <c r="B121" s="16" t="s">
        <v>7</v>
      </c>
      <c r="C121" s="76" t="s">
        <v>77</v>
      </c>
      <c r="D121" s="7">
        <v>160</v>
      </c>
      <c r="E121" s="7"/>
      <c r="F121" s="17">
        <f t="shared" si="91"/>
        <v>0</v>
      </c>
      <c r="G121" s="15">
        <f t="shared" ref="G121:G123" si="93">ROUND(F121*1.2,2)</f>
        <v>0</v>
      </c>
      <c r="H121" s="25">
        <f t="shared" si="92"/>
        <v>0</v>
      </c>
      <c r="I121" s="25">
        <v>0</v>
      </c>
      <c r="J121" s="85" t="s">
        <v>79</v>
      </c>
      <c r="K121" s="84" t="s">
        <v>66</v>
      </c>
      <c r="L121" s="50"/>
      <c r="Y121" s="90"/>
      <c r="Z121" s="90"/>
      <c r="AA121" s="90"/>
      <c r="AB121" s="90"/>
      <c r="AC121" s="90"/>
      <c r="AD121" s="90"/>
      <c r="AE121" s="90"/>
      <c r="AF121" s="90"/>
      <c r="AG121" s="90"/>
      <c r="AH121" s="90"/>
      <c r="AI121" s="90"/>
      <c r="AJ121" s="90"/>
      <c r="AK121" s="90"/>
      <c r="AL121" s="90"/>
      <c r="AM121" s="90"/>
      <c r="AN121" s="90"/>
      <c r="AO121" s="90"/>
      <c r="AP121" s="90"/>
      <c r="AQ121" s="90"/>
      <c r="AR121" s="90"/>
      <c r="AS121" s="90"/>
      <c r="AT121" s="90"/>
      <c r="AU121" s="90"/>
      <c r="AV121" s="90"/>
      <c r="AW121" s="90"/>
      <c r="AX121" s="90"/>
      <c r="AY121" s="90"/>
      <c r="AZ121" s="90"/>
      <c r="BA121" s="90"/>
      <c r="BB121" s="90"/>
      <c r="BC121" s="90"/>
    </row>
    <row r="122" spans="1:55" s="89" customFormat="1" ht="100.15" customHeight="1">
      <c r="A122" s="91" t="s">
        <v>135</v>
      </c>
      <c r="B122" s="16" t="s">
        <v>7</v>
      </c>
      <c r="C122" s="76" t="s">
        <v>77</v>
      </c>
      <c r="D122" s="7">
        <v>120</v>
      </c>
      <c r="E122" s="7"/>
      <c r="F122" s="17">
        <f t="shared" si="91"/>
        <v>0</v>
      </c>
      <c r="G122" s="15">
        <f t="shared" si="93"/>
        <v>0</v>
      </c>
      <c r="H122" s="25">
        <f t="shared" si="92"/>
        <v>0</v>
      </c>
      <c r="I122" s="25">
        <v>0</v>
      </c>
      <c r="J122" s="85" t="s">
        <v>79</v>
      </c>
      <c r="K122" s="84" t="s">
        <v>66</v>
      </c>
      <c r="L122" s="50"/>
      <c r="Y122" s="90"/>
      <c r="Z122" s="90"/>
      <c r="AA122" s="90"/>
      <c r="AB122" s="90"/>
      <c r="AC122" s="90"/>
      <c r="AD122" s="90"/>
      <c r="AE122" s="90"/>
      <c r="AF122" s="90"/>
      <c r="AG122" s="90"/>
      <c r="AH122" s="90"/>
      <c r="AI122" s="90"/>
      <c r="AJ122" s="90"/>
      <c r="AK122" s="90"/>
      <c r="AL122" s="90"/>
      <c r="AM122" s="90"/>
      <c r="AN122" s="90"/>
      <c r="AO122" s="90"/>
      <c r="AP122" s="90"/>
      <c r="AQ122" s="90"/>
      <c r="AR122" s="90"/>
      <c r="AS122" s="90"/>
      <c r="AT122" s="90"/>
      <c r="AU122" s="90"/>
      <c r="AV122" s="90"/>
      <c r="AW122" s="90"/>
      <c r="AX122" s="90"/>
      <c r="AY122" s="90"/>
      <c r="AZ122" s="90"/>
      <c r="BA122" s="90"/>
      <c r="BB122" s="90"/>
      <c r="BC122" s="90"/>
    </row>
    <row r="123" spans="1:55" s="89" customFormat="1" ht="102">
      <c r="A123" s="94" t="s">
        <v>135</v>
      </c>
      <c r="B123" s="56" t="s">
        <v>7</v>
      </c>
      <c r="C123" s="87" t="s">
        <v>77</v>
      </c>
      <c r="D123" s="77">
        <v>120</v>
      </c>
      <c r="E123" s="77"/>
      <c r="F123" s="57">
        <f t="shared" si="91"/>
        <v>0</v>
      </c>
      <c r="G123" s="58">
        <f t="shared" si="93"/>
        <v>0</v>
      </c>
      <c r="H123" s="59">
        <f t="shared" si="92"/>
        <v>0</v>
      </c>
      <c r="I123" s="59">
        <v>0</v>
      </c>
      <c r="J123" s="93" t="s">
        <v>79</v>
      </c>
      <c r="K123" s="88" t="s">
        <v>66</v>
      </c>
      <c r="L123" s="78"/>
      <c r="Y123" s="90"/>
      <c r="Z123" s="90"/>
      <c r="AA123" s="90"/>
      <c r="AB123" s="90"/>
      <c r="AC123" s="90"/>
      <c r="AD123" s="90"/>
      <c r="AE123" s="90"/>
      <c r="AF123" s="90"/>
      <c r="AG123" s="90"/>
      <c r="AH123" s="90"/>
      <c r="AI123" s="90"/>
      <c r="AJ123" s="90"/>
      <c r="AK123" s="90"/>
      <c r="AL123" s="90"/>
      <c r="AM123" s="90"/>
      <c r="AN123" s="90"/>
      <c r="AO123" s="90"/>
      <c r="AP123" s="90"/>
      <c r="AQ123" s="90"/>
      <c r="AR123" s="90"/>
      <c r="AS123" s="90"/>
      <c r="AT123" s="90"/>
      <c r="AU123" s="90"/>
      <c r="AV123" s="90"/>
      <c r="AW123" s="90"/>
      <c r="AX123" s="90"/>
      <c r="AY123" s="90"/>
      <c r="AZ123" s="90"/>
      <c r="BA123" s="90"/>
      <c r="BB123" s="90"/>
      <c r="BC123" s="90"/>
    </row>
    <row r="124" spans="1:55" s="89" customFormat="1" ht="100.15" customHeight="1">
      <c r="A124" s="86" t="s">
        <v>136</v>
      </c>
      <c r="B124" s="14" t="s">
        <v>7</v>
      </c>
      <c r="C124" s="87" t="s">
        <v>77</v>
      </c>
      <c r="D124" s="77">
        <v>350</v>
      </c>
      <c r="E124" s="77"/>
      <c r="F124" s="15">
        <f t="shared" ref="F124:F127" si="94">ROUND(D124*E124,2)</f>
        <v>0</v>
      </c>
      <c r="G124" s="58">
        <f>ROUND(F124*1.2,2)</f>
        <v>0</v>
      </c>
      <c r="H124" s="63">
        <f t="shared" ref="H124:H127" si="95">F124</f>
        <v>0</v>
      </c>
      <c r="I124" s="63">
        <v>0</v>
      </c>
      <c r="J124" s="84" t="s">
        <v>79</v>
      </c>
      <c r="K124" s="88" t="s">
        <v>66</v>
      </c>
      <c r="L124" s="78"/>
      <c r="Y124" s="90"/>
      <c r="Z124" s="90"/>
      <c r="AA124" s="90"/>
      <c r="AB124" s="90"/>
      <c r="AC124" s="90"/>
      <c r="AD124" s="90"/>
      <c r="AE124" s="90"/>
      <c r="AF124" s="90"/>
      <c r="AG124" s="90"/>
      <c r="AH124" s="90"/>
      <c r="AI124" s="90"/>
      <c r="AJ124" s="90"/>
      <c r="AK124" s="90"/>
      <c r="AL124" s="90"/>
      <c r="AM124" s="90"/>
      <c r="AN124" s="90"/>
      <c r="AO124" s="90"/>
      <c r="AP124" s="90"/>
      <c r="AQ124" s="90"/>
      <c r="AR124" s="90"/>
      <c r="AS124" s="90"/>
      <c r="AT124" s="90"/>
      <c r="AU124" s="90"/>
      <c r="AV124" s="90"/>
      <c r="AW124" s="90"/>
      <c r="AX124" s="90"/>
      <c r="AY124" s="90"/>
      <c r="AZ124" s="90"/>
      <c r="BA124" s="90"/>
      <c r="BB124" s="90"/>
      <c r="BC124" s="90"/>
    </row>
    <row r="125" spans="1:55" s="89" customFormat="1" ht="100.15" customHeight="1">
      <c r="A125" s="91" t="s">
        <v>136</v>
      </c>
      <c r="B125" s="16" t="s">
        <v>7</v>
      </c>
      <c r="C125" s="76" t="s">
        <v>77</v>
      </c>
      <c r="D125" s="7">
        <v>350</v>
      </c>
      <c r="E125" s="7"/>
      <c r="F125" s="17">
        <f t="shared" si="94"/>
        <v>0</v>
      </c>
      <c r="G125" s="15">
        <f t="shared" ref="G125:G127" si="96">ROUND(F125*1.2,2)</f>
        <v>0</v>
      </c>
      <c r="H125" s="25">
        <f t="shared" si="95"/>
        <v>0</v>
      </c>
      <c r="I125" s="25">
        <v>0</v>
      </c>
      <c r="J125" s="85" t="s">
        <v>79</v>
      </c>
      <c r="K125" s="84" t="s">
        <v>66</v>
      </c>
      <c r="L125" s="50"/>
      <c r="Y125" s="90"/>
      <c r="Z125" s="90"/>
      <c r="AA125" s="90"/>
      <c r="AB125" s="90"/>
      <c r="AC125" s="90"/>
      <c r="AD125" s="90"/>
      <c r="AE125" s="90"/>
      <c r="AF125" s="90"/>
      <c r="AG125" s="90"/>
      <c r="AH125" s="90"/>
      <c r="AI125" s="90"/>
      <c r="AJ125" s="90"/>
      <c r="AK125" s="90"/>
      <c r="AL125" s="90"/>
      <c r="AM125" s="90"/>
      <c r="AN125" s="90"/>
      <c r="AO125" s="90"/>
      <c r="AP125" s="90"/>
      <c r="AQ125" s="90"/>
      <c r="AR125" s="90"/>
      <c r="AS125" s="90"/>
      <c r="AT125" s="90"/>
      <c r="AU125" s="90"/>
      <c r="AV125" s="90"/>
      <c r="AW125" s="90"/>
      <c r="AX125" s="90"/>
      <c r="AY125" s="90"/>
      <c r="AZ125" s="90"/>
      <c r="BA125" s="90"/>
      <c r="BB125" s="90"/>
      <c r="BC125" s="90"/>
    </row>
    <row r="126" spans="1:55" s="89" customFormat="1" ht="100.15" customHeight="1">
      <c r="A126" s="91" t="s">
        <v>137</v>
      </c>
      <c r="B126" s="16" t="s">
        <v>7</v>
      </c>
      <c r="C126" s="76" t="s">
        <v>77</v>
      </c>
      <c r="D126" s="7">
        <v>150</v>
      </c>
      <c r="E126" s="7"/>
      <c r="F126" s="17">
        <f t="shared" si="94"/>
        <v>0</v>
      </c>
      <c r="G126" s="15">
        <f t="shared" si="96"/>
        <v>0</v>
      </c>
      <c r="H126" s="25">
        <f t="shared" si="95"/>
        <v>0</v>
      </c>
      <c r="I126" s="25">
        <v>0</v>
      </c>
      <c r="J126" s="85" t="s">
        <v>79</v>
      </c>
      <c r="K126" s="84" t="s">
        <v>66</v>
      </c>
      <c r="L126" s="50"/>
      <c r="Y126" s="90"/>
      <c r="Z126" s="90"/>
      <c r="AA126" s="90"/>
      <c r="AB126" s="90"/>
      <c r="AC126" s="90"/>
      <c r="AD126" s="90"/>
      <c r="AE126" s="90"/>
      <c r="AF126" s="90"/>
      <c r="AG126" s="90"/>
      <c r="AH126" s="90"/>
      <c r="AI126" s="90"/>
      <c r="AJ126" s="90"/>
      <c r="AK126" s="90"/>
      <c r="AL126" s="90"/>
      <c r="AM126" s="90"/>
      <c r="AN126" s="90"/>
      <c r="AO126" s="90"/>
      <c r="AP126" s="90"/>
      <c r="AQ126" s="90"/>
      <c r="AR126" s="90"/>
      <c r="AS126" s="90"/>
      <c r="AT126" s="90"/>
      <c r="AU126" s="90"/>
      <c r="AV126" s="90"/>
      <c r="AW126" s="90"/>
      <c r="AX126" s="90"/>
      <c r="AY126" s="90"/>
      <c r="AZ126" s="90"/>
      <c r="BA126" s="90"/>
      <c r="BB126" s="90"/>
      <c r="BC126" s="90"/>
    </row>
    <row r="127" spans="1:55" s="89" customFormat="1" ht="102">
      <c r="A127" s="92" t="s">
        <v>137</v>
      </c>
      <c r="B127" s="56" t="s">
        <v>7</v>
      </c>
      <c r="C127" s="87" t="s">
        <v>77</v>
      </c>
      <c r="D127" s="77">
        <v>150</v>
      </c>
      <c r="E127" s="77"/>
      <c r="F127" s="57">
        <f t="shared" si="94"/>
        <v>0</v>
      </c>
      <c r="G127" s="58">
        <f t="shared" si="96"/>
        <v>0</v>
      </c>
      <c r="H127" s="59">
        <f t="shared" si="95"/>
        <v>0</v>
      </c>
      <c r="I127" s="59">
        <v>0</v>
      </c>
      <c r="J127" s="93" t="s">
        <v>79</v>
      </c>
      <c r="K127" s="88" t="s">
        <v>66</v>
      </c>
      <c r="L127" s="78"/>
      <c r="Y127" s="90"/>
      <c r="Z127" s="90"/>
      <c r="AA127" s="90"/>
      <c r="AB127" s="90"/>
      <c r="AC127" s="90"/>
      <c r="AD127" s="90"/>
      <c r="AE127" s="90"/>
      <c r="AF127" s="90"/>
      <c r="AG127" s="90"/>
      <c r="AH127" s="90"/>
      <c r="AI127" s="90"/>
      <c r="AJ127" s="90"/>
      <c r="AK127" s="90"/>
      <c r="AL127" s="90"/>
      <c r="AM127" s="90"/>
      <c r="AN127" s="90"/>
      <c r="AO127" s="90"/>
      <c r="AP127" s="90"/>
      <c r="AQ127" s="90"/>
      <c r="AR127" s="90"/>
      <c r="AS127" s="90"/>
      <c r="AT127" s="90"/>
      <c r="AU127" s="90"/>
      <c r="AV127" s="90"/>
      <c r="AW127" s="90"/>
      <c r="AX127" s="90"/>
      <c r="AY127" s="90"/>
      <c r="AZ127" s="90"/>
      <c r="BA127" s="90"/>
      <c r="BB127" s="90"/>
      <c r="BC127" s="90"/>
    </row>
    <row r="128" spans="1:55" s="89" customFormat="1" ht="100.15" customHeight="1">
      <c r="A128" s="94" t="s">
        <v>138</v>
      </c>
      <c r="B128" s="14" t="s">
        <v>7</v>
      </c>
      <c r="C128" s="87" t="s">
        <v>76</v>
      </c>
      <c r="D128" s="77">
        <v>5</v>
      </c>
      <c r="E128" s="77"/>
      <c r="F128" s="15">
        <f t="shared" ref="F128:F131" si="97">ROUND(D128*E128,2)</f>
        <v>0</v>
      </c>
      <c r="G128" s="58">
        <f>ROUND(F128*1.2,2)</f>
        <v>0</v>
      </c>
      <c r="H128" s="63">
        <f t="shared" ref="H128:H131" si="98">F128</f>
        <v>0</v>
      </c>
      <c r="I128" s="63">
        <v>0</v>
      </c>
      <c r="J128" s="84" t="s">
        <v>79</v>
      </c>
      <c r="K128" s="88" t="s">
        <v>66</v>
      </c>
      <c r="L128" s="78"/>
      <c r="Y128" s="90"/>
      <c r="Z128" s="90"/>
      <c r="AA128" s="90"/>
      <c r="AB128" s="90"/>
      <c r="AC128" s="90"/>
      <c r="AD128" s="90"/>
      <c r="AE128" s="90"/>
      <c r="AF128" s="90"/>
      <c r="AG128" s="90"/>
      <c r="AH128" s="90"/>
      <c r="AI128" s="90"/>
      <c r="AJ128" s="90"/>
      <c r="AK128" s="90"/>
      <c r="AL128" s="90"/>
      <c r="AM128" s="90"/>
      <c r="AN128" s="90"/>
      <c r="AO128" s="90"/>
      <c r="AP128" s="90"/>
      <c r="AQ128" s="90"/>
      <c r="AR128" s="90"/>
      <c r="AS128" s="90"/>
      <c r="AT128" s="90"/>
      <c r="AU128" s="90"/>
      <c r="AV128" s="90"/>
      <c r="AW128" s="90"/>
      <c r="AX128" s="90"/>
      <c r="AY128" s="90"/>
      <c r="AZ128" s="90"/>
      <c r="BA128" s="90"/>
      <c r="BB128" s="90"/>
      <c r="BC128" s="90"/>
    </row>
    <row r="129" spans="1:55" s="89" customFormat="1" ht="100.15" customHeight="1">
      <c r="A129" s="91" t="s">
        <v>139</v>
      </c>
      <c r="B129" s="16" t="s">
        <v>7</v>
      </c>
      <c r="C129" s="76" t="s">
        <v>76</v>
      </c>
      <c r="D129" s="7">
        <v>4</v>
      </c>
      <c r="E129" s="7"/>
      <c r="F129" s="17">
        <f t="shared" si="97"/>
        <v>0</v>
      </c>
      <c r="G129" s="15">
        <f t="shared" ref="G129:G131" si="99">ROUND(F129*1.2,2)</f>
        <v>0</v>
      </c>
      <c r="H129" s="25">
        <f t="shared" si="98"/>
        <v>0</v>
      </c>
      <c r="I129" s="25">
        <v>0</v>
      </c>
      <c r="J129" s="85" t="s">
        <v>79</v>
      </c>
      <c r="K129" s="84" t="s">
        <v>66</v>
      </c>
      <c r="L129" s="50"/>
      <c r="Y129" s="90"/>
      <c r="Z129" s="90"/>
      <c r="AA129" s="90"/>
      <c r="AB129" s="90"/>
      <c r="AC129" s="90"/>
      <c r="AD129" s="90"/>
      <c r="AE129" s="90"/>
      <c r="AF129" s="90"/>
      <c r="AG129" s="90"/>
      <c r="AH129" s="90"/>
      <c r="AI129" s="90"/>
      <c r="AJ129" s="90"/>
      <c r="AK129" s="90"/>
      <c r="AL129" s="90"/>
      <c r="AM129" s="90"/>
      <c r="AN129" s="90"/>
      <c r="AO129" s="90"/>
      <c r="AP129" s="90"/>
      <c r="AQ129" s="90"/>
      <c r="AR129" s="90"/>
      <c r="AS129" s="90"/>
      <c r="AT129" s="90"/>
      <c r="AU129" s="90"/>
      <c r="AV129" s="90"/>
      <c r="AW129" s="90"/>
      <c r="AX129" s="90"/>
      <c r="AY129" s="90"/>
      <c r="AZ129" s="90"/>
      <c r="BA129" s="90"/>
      <c r="BB129" s="90"/>
      <c r="BC129" s="90"/>
    </row>
    <row r="130" spans="1:55" s="89" customFormat="1" ht="100.15" customHeight="1">
      <c r="A130" s="91" t="s">
        <v>139</v>
      </c>
      <c r="B130" s="16" t="s">
        <v>7</v>
      </c>
      <c r="C130" s="76" t="s">
        <v>76</v>
      </c>
      <c r="D130" s="7">
        <v>4</v>
      </c>
      <c r="E130" s="7"/>
      <c r="F130" s="17">
        <f t="shared" si="97"/>
        <v>0</v>
      </c>
      <c r="G130" s="15">
        <f t="shared" si="99"/>
        <v>0</v>
      </c>
      <c r="H130" s="25">
        <f t="shared" si="98"/>
        <v>0</v>
      </c>
      <c r="I130" s="25">
        <v>0</v>
      </c>
      <c r="J130" s="85" t="s">
        <v>79</v>
      </c>
      <c r="K130" s="84" t="s">
        <v>66</v>
      </c>
      <c r="L130" s="50"/>
      <c r="Y130" s="90"/>
      <c r="Z130" s="90"/>
      <c r="AA130" s="90"/>
      <c r="AB130" s="90"/>
      <c r="AC130" s="90"/>
      <c r="AD130" s="90"/>
      <c r="AE130" s="90"/>
      <c r="AF130" s="90"/>
      <c r="AG130" s="90"/>
      <c r="AH130" s="90"/>
      <c r="AI130" s="90"/>
      <c r="AJ130" s="90"/>
      <c r="AK130" s="90"/>
      <c r="AL130" s="90"/>
      <c r="AM130" s="90"/>
      <c r="AN130" s="90"/>
      <c r="AO130" s="90"/>
      <c r="AP130" s="90"/>
      <c r="AQ130" s="90"/>
      <c r="AR130" s="90"/>
      <c r="AS130" s="90"/>
      <c r="AT130" s="90"/>
      <c r="AU130" s="90"/>
      <c r="AV130" s="90"/>
      <c r="AW130" s="90"/>
      <c r="AX130" s="90"/>
      <c r="AY130" s="90"/>
      <c r="AZ130" s="90"/>
      <c r="BA130" s="90"/>
      <c r="BB130" s="90"/>
      <c r="BC130" s="90"/>
    </row>
    <row r="131" spans="1:55" s="89" customFormat="1" ht="102">
      <c r="A131" s="94" t="s">
        <v>140</v>
      </c>
      <c r="B131" s="56" t="s">
        <v>7</v>
      </c>
      <c r="C131" s="87" t="s">
        <v>76</v>
      </c>
      <c r="D131" s="77">
        <v>2</v>
      </c>
      <c r="E131" s="77"/>
      <c r="F131" s="57">
        <f t="shared" si="97"/>
        <v>0</v>
      </c>
      <c r="G131" s="58">
        <f t="shared" si="99"/>
        <v>0</v>
      </c>
      <c r="H131" s="59">
        <f t="shared" si="98"/>
        <v>0</v>
      </c>
      <c r="I131" s="59">
        <v>0</v>
      </c>
      <c r="J131" s="93" t="s">
        <v>79</v>
      </c>
      <c r="K131" s="88" t="s">
        <v>66</v>
      </c>
      <c r="L131" s="78"/>
      <c r="Y131" s="90"/>
      <c r="Z131" s="90"/>
      <c r="AA131" s="90"/>
      <c r="AB131" s="90"/>
      <c r="AC131" s="90"/>
      <c r="AD131" s="90"/>
      <c r="AE131" s="90"/>
      <c r="AF131" s="90"/>
      <c r="AG131" s="90"/>
      <c r="AH131" s="90"/>
      <c r="AI131" s="90"/>
      <c r="AJ131" s="90"/>
      <c r="AK131" s="90"/>
      <c r="AL131" s="90"/>
      <c r="AM131" s="90"/>
      <c r="AN131" s="90"/>
      <c r="AO131" s="90"/>
      <c r="AP131" s="90"/>
      <c r="AQ131" s="90"/>
      <c r="AR131" s="90"/>
      <c r="AS131" s="90"/>
      <c r="AT131" s="90"/>
      <c r="AU131" s="90"/>
      <c r="AV131" s="90"/>
      <c r="AW131" s="90"/>
      <c r="AX131" s="90"/>
      <c r="AY131" s="90"/>
      <c r="AZ131" s="90"/>
      <c r="BA131" s="90"/>
      <c r="BB131" s="90"/>
      <c r="BC131" s="90"/>
    </row>
    <row r="132" spans="1:55" s="89" customFormat="1" ht="100.15" customHeight="1">
      <c r="A132" s="86" t="s">
        <v>140</v>
      </c>
      <c r="B132" s="14" t="s">
        <v>7</v>
      </c>
      <c r="C132" s="87" t="s">
        <v>76</v>
      </c>
      <c r="D132" s="77">
        <v>2</v>
      </c>
      <c r="E132" s="77"/>
      <c r="F132" s="15">
        <f t="shared" ref="F132:F135" si="100">ROUND(D132*E132,2)</f>
        <v>0</v>
      </c>
      <c r="G132" s="58">
        <f>ROUND(F132*1.2,2)</f>
        <v>0</v>
      </c>
      <c r="H132" s="63">
        <f t="shared" ref="H132:H135" si="101">F132</f>
        <v>0</v>
      </c>
      <c r="I132" s="63">
        <v>0</v>
      </c>
      <c r="J132" s="84" t="s">
        <v>79</v>
      </c>
      <c r="K132" s="88" t="s">
        <v>66</v>
      </c>
      <c r="L132" s="78"/>
      <c r="Y132" s="90"/>
      <c r="Z132" s="90"/>
      <c r="AA132" s="90"/>
      <c r="AB132" s="90"/>
      <c r="AC132" s="90"/>
      <c r="AD132" s="90"/>
      <c r="AE132" s="90"/>
      <c r="AF132" s="90"/>
      <c r="AG132" s="90"/>
      <c r="AH132" s="90"/>
      <c r="AI132" s="90"/>
      <c r="AJ132" s="90"/>
      <c r="AK132" s="90"/>
      <c r="AL132" s="90"/>
      <c r="AM132" s="90"/>
      <c r="AN132" s="90"/>
      <c r="AO132" s="90"/>
      <c r="AP132" s="90"/>
      <c r="AQ132" s="90"/>
      <c r="AR132" s="90"/>
      <c r="AS132" s="90"/>
      <c r="AT132" s="90"/>
      <c r="AU132" s="90"/>
      <c r="AV132" s="90"/>
      <c r="AW132" s="90"/>
      <c r="AX132" s="90"/>
      <c r="AY132" s="90"/>
      <c r="AZ132" s="90"/>
      <c r="BA132" s="90"/>
      <c r="BB132" s="90"/>
      <c r="BC132" s="90"/>
    </row>
    <row r="133" spans="1:55" s="89" customFormat="1" ht="100.15" customHeight="1">
      <c r="A133" s="91" t="s">
        <v>141</v>
      </c>
      <c r="B133" s="16" t="s">
        <v>7</v>
      </c>
      <c r="C133" s="76" t="s">
        <v>76</v>
      </c>
      <c r="D133" s="7">
        <v>3</v>
      </c>
      <c r="E133" s="7"/>
      <c r="F133" s="17">
        <f t="shared" si="100"/>
        <v>0</v>
      </c>
      <c r="G133" s="15">
        <f t="shared" ref="G133:G135" si="102">ROUND(F133*1.2,2)</f>
        <v>0</v>
      </c>
      <c r="H133" s="25">
        <f t="shared" si="101"/>
        <v>0</v>
      </c>
      <c r="I133" s="25">
        <v>0</v>
      </c>
      <c r="J133" s="85" t="s">
        <v>79</v>
      </c>
      <c r="K133" s="84" t="s">
        <v>66</v>
      </c>
      <c r="L133" s="50"/>
      <c r="Y133" s="90"/>
      <c r="Z133" s="90"/>
      <c r="AA133" s="90"/>
      <c r="AB133" s="90"/>
      <c r="AC133" s="90"/>
      <c r="AD133" s="90"/>
      <c r="AE133" s="90"/>
      <c r="AF133" s="90"/>
      <c r="AG133" s="90"/>
      <c r="AH133" s="90"/>
      <c r="AI133" s="90"/>
      <c r="AJ133" s="90"/>
      <c r="AK133" s="90"/>
      <c r="AL133" s="90"/>
      <c r="AM133" s="90"/>
      <c r="AN133" s="90"/>
      <c r="AO133" s="90"/>
      <c r="AP133" s="90"/>
      <c r="AQ133" s="90"/>
      <c r="AR133" s="90"/>
      <c r="AS133" s="90"/>
      <c r="AT133" s="90"/>
      <c r="AU133" s="90"/>
      <c r="AV133" s="90"/>
      <c r="AW133" s="90"/>
      <c r="AX133" s="90"/>
      <c r="AY133" s="90"/>
      <c r="AZ133" s="90"/>
      <c r="BA133" s="90"/>
      <c r="BB133" s="90"/>
      <c r="BC133" s="90"/>
    </row>
    <row r="134" spans="1:55" s="89" customFormat="1" ht="100.15" customHeight="1">
      <c r="A134" s="91" t="s">
        <v>141</v>
      </c>
      <c r="B134" s="16" t="s">
        <v>7</v>
      </c>
      <c r="C134" s="76" t="s">
        <v>76</v>
      </c>
      <c r="D134" s="7">
        <v>3</v>
      </c>
      <c r="E134" s="7"/>
      <c r="F134" s="17">
        <f t="shared" si="100"/>
        <v>0</v>
      </c>
      <c r="G134" s="15">
        <f t="shared" si="102"/>
        <v>0</v>
      </c>
      <c r="H134" s="25">
        <f t="shared" si="101"/>
        <v>0</v>
      </c>
      <c r="I134" s="25">
        <v>0</v>
      </c>
      <c r="J134" s="85" t="s">
        <v>79</v>
      </c>
      <c r="K134" s="84" t="s">
        <v>66</v>
      </c>
      <c r="L134" s="50"/>
      <c r="Y134" s="90"/>
      <c r="Z134" s="90"/>
      <c r="AA134" s="90"/>
      <c r="AB134" s="90"/>
      <c r="AC134" s="90"/>
      <c r="AD134" s="90"/>
      <c r="AE134" s="90"/>
      <c r="AF134" s="90"/>
      <c r="AG134" s="90"/>
      <c r="AH134" s="90"/>
      <c r="AI134" s="90"/>
      <c r="AJ134" s="90"/>
      <c r="AK134" s="90"/>
      <c r="AL134" s="90"/>
      <c r="AM134" s="90"/>
      <c r="AN134" s="90"/>
      <c r="AO134" s="90"/>
      <c r="AP134" s="90"/>
      <c r="AQ134" s="90"/>
      <c r="AR134" s="90"/>
      <c r="AS134" s="90"/>
      <c r="AT134" s="90"/>
      <c r="AU134" s="90"/>
      <c r="AV134" s="90"/>
      <c r="AW134" s="90"/>
      <c r="AX134" s="90"/>
      <c r="AY134" s="90"/>
      <c r="AZ134" s="90"/>
      <c r="BA134" s="90"/>
      <c r="BB134" s="90"/>
      <c r="BC134" s="90"/>
    </row>
    <row r="135" spans="1:55" s="89" customFormat="1" ht="102">
      <c r="A135" s="94" t="s">
        <v>142</v>
      </c>
      <c r="B135" s="56" t="s">
        <v>7</v>
      </c>
      <c r="C135" s="87" t="s">
        <v>76</v>
      </c>
      <c r="D135" s="77">
        <v>4</v>
      </c>
      <c r="E135" s="77"/>
      <c r="F135" s="57">
        <f t="shared" si="100"/>
        <v>0</v>
      </c>
      <c r="G135" s="58">
        <f t="shared" si="102"/>
        <v>0</v>
      </c>
      <c r="H135" s="59">
        <f t="shared" si="101"/>
        <v>0</v>
      </c>
      <c r="I135" s="59">
        <v>0</v>
      </c>
      <c r="J135" s="93" t="s">
        <v>79</v>
      </c>
      <c r="K135" s="88" t="s">
        <v>66</v>
      </c>
      <c r="L135" s="78"/>
      <c r="Y135" s="90"/>
      <c r="Z135" s="90"/>
      <c r="AA135" s="90"/>
      <c r="AB135" s="90"/>
      <c r="AC135" s="90"/>
      <c r="AD135" s="90"/>
      <c r="AE135" s="90"/>
      <c r="AF135" s="90"/>
      <c r="AG135" s="90"/>
      <c r="AH135" s="90"/>
      <c r="AI135" s="90"/>
      <c r="AJ135" s="90"/>
      <c r="AK135" s="90"/>
      <c r="AL135" s="90"/>
      <c r="AM135" s="90"/>
      <c r="AN135" s="90"/>
      <c r="AO135" s="90"/>
      <c r="AP135" s="90"/>
      <c r="AQ135" s="90"/>
      <c r="AR135" s="90"/>
      <c r="AS135" s="90"/>
      <c r="AT135" s="90"/>
      <c r="AU135" s="90"/>
      <c r="AV135" s="90"/>
      <c r="AW135" s="90"/>
      <c r="AX135" s="90"/>
      <c r="AY135" s="90"/>
      <c r="AZ135" s="90"/>
      <c r="BA135" s="90"/>
      <c r="BB135" s="90"/>
      <c r="BC135" s="90"/>
    </row>
    <row r="136" spans="1:55" s="89" customFormat="1" ht="100.15" customHeight="1">
      <c r="A136" s="86" t="s">
        <v>142</v>
      </c>
      <c r="B136" s="14" t="s">
        <v>7</v>
      </c>
      <c r="C136" s="87" t="s">
        <v>76</v>
      </c>
      <c r="D136" s="77">
        <v>4</v>
      </c>
      <c r="E136" s="77"/>
      <c r="F136" s="15">
        <f t="shared" ref="F136:F139" si="103">ROUND(D136*E136,2)</f>
        <v>0</v>
      </c>
      <c r="G136" s="58">
        <f>ROUND(F136*1.2,2)</f>
        <v>0</v>
      </c>
      <c r="H136" s="63">
        <f t="shared" ref="H136:H139" si="104">F136</f>
        <v>0</v>
      </c>
      <c r="I136" s="63">
        <v>0</v>
      </c>
      <c r="J136" s="84" t="s">
        <v>79</v>
      </c>
      <c r="K136" s="88" t="s">
        <v>66</v>
      </c>
      <c r="L136" s="78"/>
      <c r="Y136" s="90"/>
      <c r="Z136" s="90"/>
      <c r="AA136" s="90"/>
      <c r="AB136" s="90"/>
      <c r="AC136" s="90"/>
      <c r="AD136" s="90"/>
      <c r="AE136" s="90"/>
      <c r="AF136" s="90"/>
      <c r="AG136" s="90"/>
      <c r="AH136" s="90"/>
      <c r="AI136" s="90"/>
      <c r="AJ136" s="90"/>
      <c r="AK136" s="90"/>
      <c r="AL136" s="90"/>
      <c r="AM136" s="90"/>
      <c r="AN136" s="90"/>
      <c r="AO136" s="90"/>
      <c r="AP136" s="90"/>
      <c r="AQ136" s="90"/>
      <c r="AR136" s="90"/>
      <c r="AS136" s="90"/>
      <c r="AT136" s="90"/>
      <c r="AU136" s="90"/>
      <c r="AV136" s="90"/>
      <c r="AW136" s="90"/>
      <c r="AX136" s="90"/>
      <c r="AY136" s="90"/>
      <c r="AZ136" s="90"/>
      <c r="BA136" s="90"/>
      <c r="BB136" s="90"/>
      <c r="BC136" s="90"/>
    </row>
    <row r="137" spans="1:55" s="89" customFormat="1" ht="100.15" customHeight="1">
      <c r="A137" s="91" t="s">
        <v>143</v>
      </c>
      <c r="B137" s="16" t="s">
        <v>7</v>
      </c>
      <c r="C137" s="76" t="s">
        <v>76</v>
      </c>
      <c r="D137" s="7">
        <v>65</v>
      </c>
      <c r="E137" s="7"/>
      <c r="F137" s="17">
        <f t="shared" si="103"/>
        <v>0</v>
      </c>
      <c r="G137" s="15">
        <f t="shared" ref="G137:G139" si="105">ROUND(F137*1.2,2)</f>
        <v>0</v>
      </c>
      <c r="H137" s="25">
        <f t="shared" si="104"/>
        <v>0</v>
      </c>
      <c r="I137" s="25">
        <v>0</v>
      </c>
      <c r="J137" s="85" t="s">
        <v>79</v>
      </c>
      <c r="K137" s="84" t="s">
        <v>66</v>
      </c>
      <c r="L137" s="50"/>
      <c r="Y137" s="90"/>
      <c r="Z137" s="90"/>
      <c r="AA137" s="90"/>
      <c r="AB137" s="90"/>
      <c r="AC137" s="90"/>
      <c r="AD137" s="90"/>
      <c r="AE137" s="90"/>
      <c r="AF137" s="90"/>
      <c r="AG137" s="90"/>
      <c r="AH137" s="90"/>
      <c r="AI137" s="90"/>
      <c r="AJ137" s="90"/>
      <c r="AK137" s="90"/>
      <c r="AL137" s="90"/>
      <c r="AM137" s="90"/>
      <c r="AN137" s="90"/>
      <c r="AO137" s="90"/>
      <c r="AP137" s="90"/>
      <c r="AQ137" s="90"/>
      <c r="AR137" s="90"/>
      <c r="AS137" s="90"/>
      <c r="AT137" s="90"/>
      <c r="AU137" s="90"/>
      <c r="AV137" s="90"/>
      <c r="AW137" s="90"/>
      <c r="AX137" s="90"/>
      <c r="AY137" s="90"/>
      <c r="AZ137" s="90"/>
      <c r="BA137" s="90"/>
      <c r="BB137" s="90"/>
      <c r="BC137" s="90"/>
    </row>
    <row r="138" spans="1:55" s="89" customFormat="1" ht="100.15" customHeight="1">
      <c r="A138" s="91" t="s">
        <v>143</v>
      </c>
      <c r="B138" s="16" t="s">
        <v>7</v>
      </c>
      <c r="C138" s="76" t="s">
        <v>76</v>
      </c>
      <c r="D138" s="7">
        <v>65</v>
      </c>
      <c r="E138" s="7"/>
      <c r="F138" s="17">
        <f t="shared" si="103"/>
        <v>0</v>
      </c>
      <c r="G138" s="15">
        <f t="shared" si="105"/>
        <v>0</v>
      </c>
      <c r="H138" s="25">
        <f t="shared" si="104"/>
        <v>0</v>
      </c>
      <c r="I138" s="25">
        <v>0</v>
      </c>
      <c r="J138" s="85" t="s">
        <v>79</v>
      </c>
      <c r="K138" s="84" t="s">
        <v>66</v>
      </c>
      <c r="L138" s="50"/>
      <c r="Y138" s="90"/>
      <c r="Z138" s="90"/>
      <c r="AA138" s="90"/>
      <c r="AB138" s="90"/>
      <c r="AC138" s="90"/>
      <c r="AD138" s="90"/>
      <c r="AE138" s="90"/>
      <c r="AF138" s="90"/>
      <c r="AG138" s="90"/>
      <c r="AH138" s="90"/>
      <c r="AI138" s="90"/>
      <c r="AJ138" s="90"/>
      <c r="AK138" s="90"/>
      <c r="AL138" s="90"/>
      <c r="AM138" s="90"/>
      <c r="AN138" s="90"/>
      <c r="AO138" s="90"/>
      <c r="AP138" s="90"/>
      <c r="AQ138" s="90"/>
      <c r="AR138" s="90"/>
      <c r="AS138" s="90"/>
      <c r="AT138" s="90"/>
      <c r="AU138" s="90"/>
      <c r="AV138" s="90"/>
      <c r="AW138" s="90"/>
      <c r="AX138" s="90"/>
      <c r="AY138" s="90"/>
      <c r="AZ138" s="90"/>
      <c r="BA138" s="90"/>
      <c r="BB138" s="90"/>
      <c r="BC138" s="90"/>
    </row>
    <row r="139" spans="1:55" s="89" customFormat="1" ht="102">
      <c r="A139" s="94" t="s">
        <v>144</v>
      </c>
      <c r="B139" s="56" t="s">
        <v>7</v>
      </c>
      <c r="C139" s="87" t="s">
        <v>76</v>
      </c>
      <c r="D139" s="77">
        <v>65</v>
      </c>
      <c r="E139" s="77"/>
      <c r="F139" s="57">
        <f t="shared" si="103"/>
        <v>0</v>
      </c>
      <c r="G139" s="58">
        <f t="shared" si="105"/>
        <v>0</v>
      </c>
      <c r="H139" s="59">
        <f t="shared" si="104"/>
        <v>0</v>
      </c>
      <c r="I139" s="59">
        <v>0</v>
      </c>
      <c r="J139" s="93" t="s">
        <v>79</v>
      </c>
      <c r="K139" s="88" t="s">
        <v>66</v>
      </c>
      <c r="L139" s="78"/>
      <c r="Y139" s="90"/>
      <c r="Z139" s="90"/>
      <c r="AA139" s="90"/>
      <c r="AB139" s="90"/>
      <c r="AC139" s="90"/>
      <c r="AD139" s="90"/>
      <c r="AE139" s="90"/>
      <c r="AF139" s="90"/>
      <c r="AG139" s="90"/>
      <c r="AH139" s="90"/>
      <c r="AI139" s="90"/>
      <c r="AJ139" s="90"/>
      <c r="AK139" s="90"/>
      <c r="AL139" s="90"/>
      <c r="AM139" s="90"/>
      <c r="AN139" s="90"/>
      <c r="AO139" s="90"/>
      <c r="AP139" s="90"/>
      <c r="AQ139" s="90"/>
      <c r="AR139" s="90"/>
      <c r="AS139" s="90"/>
      <c r="AT139" s="90"/>
      <c r="AU139" s="90"/>
      <c r="AV139" s="90"/>
      <c r="AW139" s="90"/>
      <c r="AX139" s="90"/>
      <c r="AY139" s="90"/>
      <c r="AZ139" s="90"/>
      <c r="BA139" s="90"/>
      <c r="BB139" s="90"/>
      <c r="BC139" s="90"/>
    </row>
    <row r="140" spans="1:55" s="89" customFormat="1" ht="100.15" customHeight="1">
      <c r="A140" s="86" t="s">
        <v>145</v>
      </c>
      <c r="B140" s="14" t="s">
        <v>7</v>
      </c>
      <c r="C140" s="87" t="s">
        <v>76</v>
      </c>
      <c r="D140" s="77">
        <v>62</v>
      </c>
      <c r="E140" s="77"/>
      <c r="F140" s="15">
        <f t="shared" ref="F140:F143" si="106">ROUND(D140*E140,2)</f>
        <v>0</v>
      </c>
      <c r="G140" s="58">
        <f>ROUND(F140*1.2,2)</f>
        <v>0</v>
      </c>
      <c r="H140" s="63">
        <f t="shared" ref="H140:H143" si="107">F140</f>
        <v>0</v>
      </c>
      <c r="I140" s="63">
        <v>0</v>
      </c>
      <c r="J140" s="84" t="s">
        <v>79</v>
      </c>
      <c r="K140" s="88" t="s">
        <v>66</v>
      </c>
      <c r="L140" s="78"/>
      <c r="Y140" s="90"/>
      <c r="Z140" s="90"/>
      <c r="AA140" s="90"/>
      <c r="AB140" s="90"/>
      <c r="AC140" s="90"/>
      <c r="AD140" s="90"/>
      <c r="AE140" s="90"/>
      <c r="AF140" s="90"/>
      <c r="AG140" s="90"/>
      <c r="AH140" s="90"/>
      <c r="AI140" s="90"/>
      <c r="AJ140" s="90"/>
      <c r="AK140" s="90"/>
      <c r="AL140" s="90"/>
      <c r="AM140" s="90"/>
      <c r="AN140" s="90"/>
      <c r="AO140" s="90"/>
      <c r="AP140" s="90"/>
      <c r="AQ140" s="90"/>
      <c r="AR140" s="90"/>
      <c r="AS140" s="90"/>
      <c r="AT140" s="90"/>
      <c r="AU140" s="90"/>
      <c r="AV140" s="90"/>
      <c r="AW140" s="90"/>
      <c r="AX140" s="90"/>
      <c r="AY140" s="90"/>
      <c r="AZ140" s="90"/>
      <c r="BA140" s="90"/>
      <c r="BB140" s="90"/>
      <c r="BC140" s="90"/>
    </row>
    <row r="141" spans="1:55" s="89" customFormat="1" ht="100.15" customHeight="1">
      <c r="A141" s="91" t="s">
        <v>146</v>
      </c>
      <c r="B141" s="16" t="s">
        <v>7</v>
      </c>
      <c r="C141" s="76" t="s">
        <v>77</v>
      </c>
      <c r="D141" s="7">
        <v>70</v>
      </c>
      <c r="E141" s="7"/>
      <c r="F141" s="17">
        <f t="shared" si="106"/>
        <v>0</v>
      </c>
      <c r="G141" s="15">
        <f t="shared" ref="G141:G143" si="108">ROUND(F141*1.2,2)</f>
        <v>0</v>
      </c>
      <c r="H141" s="25">
        <f t="shared" si="107"/>
        <v>0</v>
      </c>
      <c r="I141" s="25">
        <v>0</v>
      </c>
      <c r="J141" s="85" t="s">
        <v>79</v>
      </c>
      <c r="K141" s="84" t="s">
        <v>66</v>
      </c>
      <c r="L141" s="50"/>
      <c r="Y141" s="90"/>
      <c r="Z141" s="90"/>
      <c r="AA141" s="90"/>
      <c r="AB141" s="90"/>
      <c r="AC141" s="90"/>
      <c r="AD141" s="90"/>
      <c r="AE141" s="90"/>
      <c r="AF141" s="90"/>
      <c r="AG141" s="90"/>
      <c r="AH141" s="90"/>
      <c r="AI141" s="90"/>
      <c r="AJ141" s="90"/>
      <c r="AK141" s="90"/>
      <c r="AL141" s="90"/>
      <c r="AM141" s="90"/>
      <c r="AN141" s="90"/>
      <c r="AO141" s="90"/>
      <c r="AP141" s="90"/>
      <c r="AQ141" s="90"/>
      <c r="AR141" s="90"/>
      <c r="AS141" s="90"/>
      <c r="AT141" s="90"/>
      <c r="AU141" s="90"/>
      <c r="AV141" s="90"/>
      <c r="AW141" s="90"/>
      <c r="AX141" s="90"/>
      <c r="AY141" s="90"/>
      <c r="AZ141" s="90"/>
      <c r="BA141" s="90"/>
      <c r="BB141" s="90"/>
      <c r="BC141" s="90"/>
    </row>
    <row r="142" spans="1:55" s="89" customFormat="1" ht="100.15" customHeight="1">
      <c r="A142" s="91" t="s">
        <v>146</v>
      </c>
      <c r="B142" s="16" t="s">
        <v>7</v>
      </c>
      <c r="C142" s="76" t="s">
        <v>77</v>
      </c>
      <c r="D142" s="7">
        <v>70</v>
      </c>
      <c r="E142" s="7"/>
      <c r="F142" s="17">
        <f t="shared" si="106"/>
        <v>0</v>
      </c>
      <c r="G142" s="15">
        <f t="shared" si="108"/>
        <v>0</v>
      </c>
      <c r="H142" s="25">
        <f t="shared" si="107"/>
        <v>0</v>
      </c>
      <c r="I142" s="25">
        <v>0</v>
      </c>
      <c r="J142" s="85" t="s">
        <v>79</v>
      </c>
      <c r="K142" s="84" t="s">
        <v>66</v>
      </c>
      <c r="L142" s="50"/>
      <c r="Y142" s="90"/>
      <c r="Z142" s="90"/>
      <c r="AA142" s="90"/>
      <c r="AB142" s="90"/>
      <c r="AC142" s="90"/>
      <c r="AD142" s="90"/>
      <c r="AE142" s="90"/>
      <c r="AF142" s="90"/>
      <c r="AG142" s="90"/>
      <c r="AH142" s="90"/>
      <c r="AI142" s="90"/>
      <c r="AJ142" s="90"/>
      <c r="AK142" s="90"/>
      <c r="AL142" s="90"/>
      <c r="AM142" s="90"/>
      <c r="AN142" s="90"/>
      <c r="AO142" s="90"/>
      <c r="AP142" s="90"/>
      <c r="AQ142" s="90"/>
      <c r="AR142" s="90"/>
      <c r="AS142" s="90"/>
      <c r="AT142" s="90"/>
      <c r="AU142" s="90"/>
      <c r="AV142" s="90"/>
      <c r="AW142" s="90"/>
      <c r="AX142" s="90"/>
      <c r="AY142" s="90"/>
      <c r="AZ142" s="90"/>
      <c r="BA142" s="90"/>
      <c r="BB142" s="90"/>
      <c r="BC142" s="90"/>
    </row>
    <row r="143" spans="1:55" s="89" customFormat="1" ht="102">
      <c r="A143" s="92" t="s">
        <v>147</v>
      </c>
      <c r="B143" s="56" t="s">
        <v>7</v>
      </c>
      <c r="C143" s="87" t="s">
        <v>76</v>
      </c>
      <c r="D143" s="77">
        <v>12</v>
      </c>
      <c r="E143" s="77"/>
      <c r="F143" s="57">
        <f t="shared" si="106"/>
        <v>0</v>
      </c>
      <c r="G143" s="58">
        <f t="shared" si="108"/>
        <v>0</v>
      </c>
      <c r="H143" s="59">
        <f t="shared" si="107"/>
        <v>0</v>
      </c>
      <c r="I143" s="59">
        <v>0</v>
      </c>
      <c r="J143" s="93" t="s">
        <v>79</v>
      </c>
      <c r="K143" s="88" t="s">
        <v>66</v>
      </c>
      <c r="L143" s="78"/>
      <c r="Y143" s="90"/>
      <c r="Z143" s="90"/>
      <c r="AA143" s="90"/>
      <c r="AB143" s="90"/>
      <c r="AC143" s="90"/>
      <c r="AD143" s="90"/>
      <c r="AE143" s="90"/>
      <c r="AF143" s="90"/>
      <c r="AG143" s="90"/>
      <c r="AH143" s="90"/>
      <c r="AI143" s="90"/>
      <c r="AJ143" s="90"/>
      <c r="AK143" s="90"/>
      <c r="AL143" s="90"/>
      <c r="AM143" s="90"/>
      <c r="AN143" s="90"/>
      <c r="AO143" s="90"/>
      <c r="AP143" s="90"/>
      <c r="AQ143" s="90"/>
      <c r="AR143" s="90"/>
      <c r="AS143" s="90"/>
      <c r="AT143" s="90"/>
      <c r="AU143" s="90"/>
      <c r="AV143" s="90"/>
      <c r="AW143" s="90"/>
      <c r="AX143" s="90"/>
      <c r="AY143" s="90"/>
      <c r="AZ143" s="90"/>
      <c r="BA143" s="90"/>
      <c r="BB143" s="90"/>
      <c r="BC143" s="90"/>
    </row>
    <row r="144" spans="1:55" s="89" customFormat="1" ht="100.15" customHeight="1">
      <c r="A144" s="86" t="s">
        <v>147</v>
      </c>
      <c r="B144" s="14" t="s">
        <v>7</v>
      </c>
      <c r="C144" s="87" t="s">
        <v>76</v>
      </c>
      <c r="D144" s="77">
        <v>12</v>
      </c>
      <c r="E144" s="77"/>
      <c r="F144" s="15">
        <f t="shared" ref="F144:F147" si="109">ROUND(D144*E144,2)</f>
        <v>0</v>
      </c>
      <c r="G144" s="58">
        <f>ROUND(F144*1.2,2)</f>
        <v>0</v>
      </c>
      <c r="H144" s="63">
        <f t="shared" ref="H144:H147" si="110">F144</f>
        <v>0</v>
      </c>
      <c r="I144" s="63">
        <v>0</v>
      </c>
      <c r="J144" s="84" t="s">
        <v>79</v>
      </c>
      <c r="K144" s="88" t="s">
        <v>66</v>
      </c>
      <c r="L144" s="78"/>
      <c r="Y144" s="90"/>
      <c r="Z144" s="90"/>
      <c r="AA144" s="90"/>
      <c r="AB144" s="90"/>
      <c r="AC144" s="90"/>
      <c r="AD144" s="90"/>
      <c r="AE144" s="90"/>
      <c r="AF144" s="90"/>
      <c r="AG144" s="90"/>
      <c r="AH144" s="90"/>
      <c r="AI144" s="90"/>
      <c r="AJ144" s="90"/>
      <c r="AK144" s="90"/>
      <c r="AL144" s="90"/>
      <c r="AM144" s="90"/>
      <c r="AN144" s="90"/>
      <c r="AO144" s="90"/>
      <c r="AP144" s="90"/>
      <c r="AQ144" s="90"/>
      <c r="AR144" s="90"/>
      <c r="AS144" s="90"/>
      <c r="AT144" s="90"/>
      <c r="AU144" s="90"/>
      <c r="AV144" s="90"/>
      <c r="AW144" s="90"/>
      <c r="AX144" s="90"/>
      <c r="AY144" s="90"/>
      <c r="AZ144" s="90"/>
      <c r="BA144" s="90"/>
      <c r="BB144" s="90"/>
      <c r="BC144" s="90"/>
    </row>
    <row r="145" spans="1:55" s="89" customFormat="1" ht="100.15" customHeight="1">
      <c r="A145" s="91" t="s">
        <v>148</v>
      </c>
      <c r="B145" s="16" t="s">
        <v>7</v>
      </c>
      <c r="C145" s="76" t="s">
        <v>126</v>
      </c>
      <c r="D145" s="7">
        <v>100</v>
      </c>
      <c r="E145" s="7"/>
      <c r="F145" s="17">
        <f t="shared" si="109"/>
        <v>0</v>
      </c>
      <c r="G145" s="15">
        <f t="shared" ref="G145:G147" si="111">ROUND(F145*1.2,2)</f>
        <v>0</v>
      </c>
      <c r="H145" s="25">
        <f t="shared" si="110"/>
        <v>0</v>
      </c>
      <c r="I145" s="25">
        <v>0</v>
      </c>
      <c r="J145" s="85" t="s">
        <v>79</v>
      </c>
      <c r="K145" s="84" t="s">
        <v>66</v>
      </c>
      <c r="L145" s="50"/>
      <c r="Y145" s="90"/>
      <c r="Z145" s="90"/>
      <c r="AA145" s="90"/>
      <c r="AB145" s="90"/>
      <c r="AC145" s="90"/>
      <c r="AD145" s="90"/>
      <c r="AE145" s="90"/>
      <c r="AF145" s="90"/>
      <c r="AG145" s="90"/>
      <c r="AH145" s="90"/>
      <c r="AI145" s="90"/>
      <c r="AJ145" s="90"/>
      <c r="AK145" s="90"/>
      <c r="AL145" s="90"/>
      <c r="AM145" s="90"/>
      <c r="AN145" s="90"/>
      <c r="AO145" s="90"/>
      <c r="AP145" s="90"/>
      <c r="AQ145" s="90"/>
      <c r="AR145" s="90"/>
      <c r="AS145" s="90"/>
      <c r="AT145" s="90"/>
      <c r="AU145" s="90"/>
      <c r="AV145" s="90"/>
      <c r="AW145" s="90"/>
      <c r="AX145" s="90"/>
      <c r="AY145" s="90"/>
      <c r="AZ145" s="90"/>
      <c r="BA145" s="90"/>
      <c r="BB145" s="90"/>
      <c r="BC145" s="90"/>
    </row>
    <row r="146" spans="1:55" s="89" customFormat="1" ht="100.15" customHeight="1">
      <c r="A146" s="91" t="s">
        <v>148</v>
      </c>
      <c r="B146" s="16" t="s">
        <v>7</v>
      </c>
      <c r="C146" s="76" t="s">
        <v>126</v>
      </c>
      <c r="D146" s="7">
        <v>100</v>
      </c>
      <c r="E146" s="7"/>
      <c r="F146" s="17">
        <f t="shared" si="109"/>
        <v>0</v>
      </c>
      <c r="G146" s="15">
        <f t="shared" si="111"/>
        <v>0</v>
      </c>
      <c r="H146" s="25">
        <f t="shared" si="110"/>
        <v>0</v>
      </c>
      <c r="I146" s="25">
        <v>0</v>
      </c>
      <c r="J146" s="85" t="s">
        <v>79</v>
      </c>
      <c r="K146" s="84" t="s">
        <v>66</v>
      </c>
      <c r="L146" s="50"/>
      <c r="Y146" s="90"/>
      <c r="Z146" s="90"/>
      <c r="AA146" s="90"/>
      <c r="AB146" s="90"/>
      <c r="AC146" s="90"/>
      <c r="AD146" s="90"/>
      <c r="AE146" s="90"/>
      <c r="AF146" s="90"/>
      <c r="AG146" s="90"/>
      <c r="AH146" s="90"/>
      <c r="AI146" s="90"/>
      <c r="AJ146" s="90"/>
      <c r="AK146" s="90"/>
      <c r="AL146" s="90"/>
      <c r="AM146" s="90"/>
      <c r="AN146" s="90"/>
      <c r="AO146" s="90"/>
      <c r="AP146" s="90"/>
      <c r="AQ146" s="90"/>
      <c r="AR146" s="90"/>
      <c r="AS146" s="90"/>
      <c r="AT146" s="90"/>
      <c r="AU146" s="90"/>
      <c r="AV146" s="90"/>
      <c r="AW146" s="90"/>
      <c r="AX146" s="90"/>
      <c r="AY146" s="90"/>
      <c r="AZ146" s="90"/>
      <c r="BA146" s="90"/>
      <c r="BB146" s="90"/>
      <c r="BC146" s="90"/>
    </row>
    <row r="147" spans="1:55" s="89" customFormat="1" ht="102">
      <c r="A147" s="92" t="s">
        <v>149</v>
      </c>
      <c r="B147" s="56" t="s">
        <v>7</v>
      </c>
      <c r="C147" s="87" t="s">
        <v>76</v>
      </c>
      <c r="D147" s="77">
        <v>61</v>
      </c>
      <c r="E147" s="77"/>
      <c r="F147" s="57">
        <f t="shared" si="109"/>
        <v>0</v>
      </c>
      <c r="G147" s="58">
        <f t="shared" si="111"/>
        <v>0</v>
      </c>
      <c r="H147" s="59">
        <f t="shared" si="110"/>
        <v>0</v>
      </c>
      <c r="I147" s="59">
        <v>0</v>
      </c>
      <c r="J147" s="93" t="s">
        <v>79</v>
      </c>
      <c r="K147" s="88" t="s">
        <v>66</v>
      </c>
      <c r="L147" s="78"/>
      <c r="Y147" s="90"/>
      <c r="Z147" s="90"/>
      <c r="AA147" s="90"/>
      <c r="AB147" s="90"/>
      <c r="AC147" s="90"/>
      <c r="AD147" s="90"/>
      <c r="AE147" s="90"/>
      <c r="AF147" s="90"/>
      <c r="AG147" s="90"/>
      <c r="AH147" s="90"/>
      <c r="AI147" s="90"/>
      <c r="AJ147" s="90"/>
      <c r="AK147" s="90"/>
      <c r="AL147" s="90"/>
      <c r="AM147" s="90"/>
      <c r="AN147" s="90"/>
      <c r="AO147" s="90"/>
      <c r="AP147" s="90"/>
      <c r="AQ147" s="90"/>
      <c r="AR147" s="90"/>
      <c r="AS147" s="90"/>
      <c r="AT147" s="90"/>
      <c r="AU147" s="90"/>
      <c r="AV147" s="90"/>
      <c r="AW147" s="90"/>
      <c r="AX147" s="90"/>
      <c r="AY147" s="90"/>
      <c r="AZ147" s="90"/>
      <c r="BA147" s="90"/>
      <c r="BB147" s="90"/>
      <c r="BC147" s="90"/>
    </row>
    <row r="148" spans="1:55" s="89" customFormat="1" ht="100.15" customHeight="1">
      <c r="A148" s="94" t="s">
        <v>149</v>
      </c>
      <c r="B148" s="14" t="s">
        <v>7</v>
      </c>
      <c r="C148" s="87" t="s">
        <v>76</v>
      </c>
      <c r="D148" s="77">
        <v>61</v>
      </c>
      <c r="E148" s="77"/>
      <c r="F148" s="15">
        <f t="shared" ref="F148:F151" si="112">ROUND(D148*E148,2)</f>
        <v>0</v>
      </c>
      <c r="G148" s="58">
        <f>ROUND(F148*1.2,2)</f>
        <v>0</v>
      </c>
      <c r="H148" s="63">
        <f t="shared" ref="H148:H151" si="113">F148</f>
        <v>0</v>
      </c>
      <c r="I148" s="63">
        <v>0</v>
      </c>
      <c r="J148" s="84" t="s">
        <v>79</v>
      </c>
      <c r="K148" s="88" t="s">
        <v>66</v>
      </c>
      <c r="L148" s="78"/>
      <c r="Y148" s="90"/>
      <c r="Z148" s="90"/>
      <c r="AA148" s="90"/>
      <c r="AB148" s="90"/>
      <c r="AC148" s="90"/>
      <c r="AD148" s="90"/>
      <c r="AE148" s="90"/>
      <c r="AF148" s="90"/>
      <c r="AG148" s="90"/>
      <c r="AH148" s="90"/>
      <c r="AI148" s="90"/>
      <c r="AJ148" s="90"/>
      <c r="AK148" s="90"/>
      <c r="AL148" s="90"/>
      <c r="AM148" s="90"/>
      <c r="AN148" s="90"/>
      <c r="AO148" s="90"/>
      <c r="AP148" s="90"/>
      <c r="AQ148" s="90"/>
      <c r="AR148" s="90"/>
      <c r="AS148" s="90"/>
      <c r="AT148" s="90"/>
      <c r="AU148" s="90"/>
      <c r="AV148" s="90"/>
      <c r="AW148" s="90"/>
      <c r="AX148" s="90"/>
      <c r="AY148" s="90"/>
      <c r="AZ148" s="90"/>
      <c r="BA148" s="90"/>
      <c r="BB148" s="90"/>
      <c r="BC148" s="90"/>
    </row>
    <row r="149" spans="1:55" s="89" customFormat="1" ht="100.15" customHeight="1">
      <c r="A149" s="91" t="s">
        <v>150</v>
      </c>
      <c r="B149" s="16" t="s">
        <v>7</v>
      </c>
      <c r="C149" s="76" t="s">
        <v>76</v>
      </c>
      <c r="D149" s="7">
        <v>7</v>
      </c>
      <c r="E149" s="7"/>
      <c r="F149" s="17">
        <f t="shared" si="112"/>
        <v>0</v>
      </c>
      <c r="G149" s="15">
        <f t="shared" ref="G149:G151" si="114">ROUND(F149*1.2,2)</f>
        <v>0</v>
      </c>
      <c r="H149" s="25">
        <f t="shared" si="113"/>
        <v>0</v>
      </c>
      <c r="I149" s="25">
        <v>0</v>
      </c>
      <c r="J149" s="85" t="s">
        <v>79</v>
      </c>
      <c r="K149" s="84" t="s">
        <v>66</v>
      </c>
      <c r="L149" s="50"/>
      <c r="Y149" s="90"/>
      <c r="Z149" s="90"/>
      <c r="AA149" s="90"/>
      <c r="AB149" s="90"/>
      <c r="AC149" s="90"/>
      <c r="AD149" s="90"/>
      <c r="AE149" s="90"/>
      <c r="AF149" s="90"/>
      <c r="AG149" s="90"/>
      <c r="AH149" s="90"/>
      <c r="AI149" s="90"/>
      <c r="AJ149" s="90"/>
      <c r="AK149" s="90"/>
      <c r="AL149" s="90"/>
      <c r="AM149" s="90"/>
      <c r="AN149" s="90"/>
      <c r="AO149" s="90"/>
      <c r="AP149" s="90"/>
      <c r="AQ149" s="90"/>
      <c r="AR149" s="90"/>
      <c r="AS149" s="90"/>
      <c r="AT149" s="90"/>
      <c r="AU149" s="90"/>
      <c r="AV149" s="90"/>
      <c r="AW149" s="90"/>
      <c r="AX149" s="90"/>
      <c r="AY149" s="90"/>
      <c r="AZ149" s="90"/>
      <c r="BA149" s="90"/>
      <c r="BB149" s="90"/>
      <c r="BC149" s="90"/>
    </row>
    <row r="150" spans="1:55" s="89" customFormat="1" ht="100.15" customHeight="1">
      <c r="A150" s="91" t="s">
        <v>150</v>
      </c>
      <c r="B150" s="16" t="s">
        <v>7</v>
      </c>
      <c r="C150" s="76" t="s">
        <v>76</v>
      </c>
      <c r="D150" s="7">
        <v>7</v>
      </c>
      <c r="E150" s="7"/>
      <c r="F150" s="17">
        <f t="shared" si="112"/>
        <v>0</v>
      </c>
      <c r="G150" s="15">
        <f t="shared" si="114"/>
        <v>0</v>
      </c>
      <c r="H150" s="25">
        <f t="shared" si="113"/>
        <v>0</v>
      </c>
      <c r="I150" s="25">
        <v>0</v>
      </c>
      <c r="J150" s="85" t="s">
        <v>79</v>
      </c>
      <c r="K150" s="84" t="s">
        <v>66</v>
      </c>
      <c r="L150" s="50"/>
      <c r="Y150" s="90"/>
      <c r="Z150" s="90"/>
      <c r="AA150" s="90"/>
      <c r="AB150" s="90"/>
      <c r="AC150" s="90"/>
      <c r="AD150" s="90"/>
      <c r="AE150" s="90"/>
      <c r="AF150" s="90"/>
      <c r="AG150" s="90"/>
      <c r="AH150" s="90"/>
      <c r="AI150" s="90"/>
      <c r="AJ150" s="90"/>
      <c r="AK150" s="90"/>
      <c r="AL150" s="90"/>
      <c r="AM150" s="90"/>
      <c r="AN150" s="90"/>
      <c r="AO150" s="90"/>
      <c r="AP150" s="90"/>
      <c r="AQ150" s="90"/>
      <c r="AR150" s="90"/>
      <c r="AS150" s="90"/>
      <c r="AT150" s="90"/>
      <c r="AU150" s="90"/>
      <c r="AV150" s="90"/>
      <c r="AW150" s="90"/>
      <c r="AX150" s="90"/>
      <c r="AY150" s="90"/>
      <c r="AZ150" s="90"/>
      <c r="BA150" s="90"/>
      <c r="BB150" s="90"/>
      <c r="BC150" s="90"/>
    </row>
    <row r="151" spans="1:55" s="89" customFormat="1" ht="102">
      <c r="A151" s="94" t="s">
        <v>151</v>
      </c>
      <c r="B151" s="56" t="s">
        <v>7</v>
      </c>
      <c r="C151" s="87" t="s">
        <v>76</v>
      </c>
      <c r="D151" s="77">
        <v>2</v>
      </c>
      <c r="E151" s="77"/>
      <c r="F151" s="57">
        <f t="shared" si="112"/>
        <v>0</v>
      </c>
      <c r="G151" s="58">
        <f t="shared" si="114"/>
        <v>0</v>
      </c>
      <c r="H151" s="59">
        <f t="shared" si="113"/>
        <v>0</v>
      </c>
      <c r="I151" s="59">
        <v>0</v>
      </c>
      <c r="J151" s="93" t="s">
        <v>79</v>
      </c>
      <c r="K151" s="88" t="s">
        <v>66</v>
      </c>
      <c r="L151" s="78"/>
      <c r="Y151" s="90"/>
      <c r="Z151" s="90"/>
      <c r="AA151" s="90"/>
      <c r="AB151" s="90"/>
      <c r="AC151" s="90"/>
      <c r="AD151" s="90"/>
      <c r="AE151" s="90"/>
      <c r="AF151" s="90"/>
      <c r="AG151" s="90"/>
      <c r="AH151" s="90"/>
      <c r="AI151" s="90"/>
      <c r="AJ151" s="90"/>
      <c r="AK151" s="90"/>
      <c r="AL151" s="90"/>
      <c r="AM151" s="90"/>
      <c r="AN151" s="90"/>
      <c r="AO151" s="90"/>
      <c r="AP151" s="90"/>
      <c r="AQ151" s="90"/>
      <c r="AR151" s="90"/>
      <c r="AS151" s="90"/>
      <c r="AT151" s="90"/>
      <c r="AU151" s="90"/>
      <c r="AV151" s="90"/>
      <c r="AW151" s="90"/>
      <c r="AX151" s="90"/>
      <c r="AY151" s="90"/>
      <c r="AZ151" s="90"/>
      <c r="BA151" s="90"/>
      <c r="BB151" s="90"/>
      <c r="BC151" s="90"/>
    </row>
    <row r="152" spans="1:55" s="89" customFormat="1" ht="100.15" customHeight="1">
      <c r="A152" s="86" t="s">
        <v>151</v>
      </c>
      <c r="B152" s="14" t="s">
        <v>7</v>
      </c>
      <c r="C152" s="87" t="s">
        <v>76</v>
      </c>
      <c r="D152" s="77">
        <v>2</v>
      </c>
      <c r="E152" s="77"/>
      <c r="F152" s="15">
        <f t="shared" ref="F152:F155" si="115">ROUND(D152*E152,2)</f>
        <v>0</v>
      </c>
      <c r="G152" s="58">
        <f>ROUND(F152*1.2,2)</f>
        <v>0</v>
      </c>
      <c r="H152" s="63">
        <f t="shared" ref="H152:H155" si="116">F152</f>
        <v>0</v>
      </c>
      <c r="I152" s="63">
        <v>0</v>
      </c>
      <c r="J152" s="84" t="s">
        <v>79</v>
      </c>
      <c r="K152" s="88" t="s">
        <v>66</v>
      </c>
      <c r="L152" s="78"/>
      <c r="Y152" s="90"/>
      <c r="Z152" s="90"/>
      <c r="AA152" s="90"/>
      <c r="AB152" s="90"/>
      <c r="AC152" s="90"/>
      <c r="AD152" s="90"/>
      <c r="AE152" s="90"/>
      <c r="AF152" s="90"/>
      <c r="AG152" s="90"/>
      <c r="AH152" s="90"/>
      <c r="AI152" s="90"/>
      <c r="AJ152" s="90"/>
      <c r="AK152" s="90"/>
      <c r="AL152" s="90"/>
      <c r="AM152" s="90"/>
      <c r="AN152" s="90"/>
      <c r="AO152" s="90"/>
      <c r="AP152" s="90"/>
      <c r="AQ152" s="90"/>
      <c r="AR152" s="90"/>
      <c r="AS152" s="90"/>
      <c r="AT152" s="90"/>
      <c r="AU152" s="90"/>
      <c r="AV152" s="90"/>
      <c r="AW152" s="90"/>
      <c r="AX152" s="90"/>
      <c r="AY152" s="90"/>
      <c r="AZ152" s="90"/>
      <c r="BA152" s="90"/>
      <c r="BB152" s="90"/>
      <c r="BC152" s="90"/>
    </row>
    <row r="153" spans="1:55" s="89" customFormat="1" ht="100.15" customHeight="1">
      <c r="A153" s="91" t="s">
        <v>152</v>
      </c>
      <c r="B153" s="16" t="s">
        <v>7</v>
      </c>
      <c r="C153" s="76" t="s">
        <v>76</v>
      </c>
      <c r="D153" s="7">
        <v>1</v>
      </c>
      <c r="E153" s="7"/>
      <c r="F153" s="17">
        <f t="shared" si="115"/>
        <v>0</v>
      </c>
      <c r="G153" s="15">
        <f t="shared" ref="G153:G155" si="117">ROUND(F153*1.2,2)</f>
        <v>0</v>
      </c>
      <c r="H153" s="25">
        <f t="shared" si="116"/>
        <v>0</v>
      </c>
      <c r="I153" s="25">
        <v>0</v>
      </c>
      <c r="J153" s="85" t="s">
        <v>79</v>
      </c>
      <c r="K153" s="84" t="s">
        <v>66</v>
      </c>
      <c r="L153" s="50"/>
      <c r="Y153" s="90"/>
      <c r="Z153" s="90"/>
      <c r="AA153" s="90"/>
      <c r="AB153" s="90"/>
      <c r="AC153" s="90"/>
      <c r="AD153" s="90"/>
      <c r="AE153" s="90"/>
      <c r="AF153" s="90"/>
      <c r="AG153" s="90"/>
      <c r="AH153" s="90"/>
      <c r="AI153" s="90"/>
      <c r="AJ153" s="90"/>
      <c r="AK153" s="90"/>
      <c r="AL153" s="90"/>
      <c r="AM153" s="90"/>
      <c r="AN153" s="90"/>
      <c r="AO153" s="90"/>
      <c r="AP153" s="90"/>
      <c r="AQ153" s="90"/>
      <c r="AR153" s="90"/>
      <c r="AS153" s="90"/>
      <c r="AT153" s="90"/>
      <c r="AU153" s="90"/>
      <c r="AV153" s="90"/>
      <c r="AW153" s="90"/>
      <c r="AX153" s="90"/>
      <c r="AY153" s="90"/>
      <c r="AZ153" s="90"/>
      <c r="BA153" s="90"/>
      <c r="BB153" s="90"/>
      <c r="BC153" s="90"/>
    </row>
    <row r="154" spans="1:55" s="89" customFormat="1" ht="100.15" customHeight="1">
      <c r="A154" s="91" t="s">
        <v>152</v>
      </c>
      <c r="B154" s="16" t="s">
        <v>7</v>
      </c>
      <c r="C154" s="76" t="s">
        <v>76</v>
      </c>
      <c r="D154" s="7">
        <v>1</v>
      </c>
      <c r="E154" s="7"/>
      <c r="F154" s="17">
        <f t="shared" si="115"/>
        <v>0</v>
      </c>
      <c r="G154" s="15">
        <f t="shared" si="117"/>
        <v>0</v>
      </c>
      <c r="H154" s="25">
        <f t="shared" si="116"/>
        <v>0</v>
      </c>
      <c r="I154" s="25">
        <v>0</v>
      </c>
      <c r="J154" s="85" t="s">
        <v>79</v>
      </c>
      <c r="K154" s="84" t="s">
        <v>66</v>
      </c>
      <c r="L154" s="50"/>
      <c r="Y154" s="90"/>
      <c r="Z154" s="90"/>
      <c r="AA154" s="90"/>
      <c r="AB154" s="90"/>
      <c r="AC154" s="90"/>
      <c r="AD154" s="90"/>
      <c r="AE154" s="90"/>
      <c r="AF154" s="90"/>
      <c r="AG154" s="90"/>
      <c r="AH154" s="90"/>
      <c r="AI154" s="90"/>
      <c r="AJ154" s="90"/>
      <c r="AK154" s="90"/>
      <c r="AL154" s="90"/>
      <c r="AM154" s="90"/>
      <c r="AN154" s="90"/>
      <c r="AO154" s="90"/>
      <c r="AP154" s="90"/>
      <c r="AQ154" s="90"/>
      <c r="AR154" s="90"/>
      <c r="AS154" s="90"/>
      <c r="AT154" s="90"/>
      <c r="AU154" s="90"/>
      <c r="AV154" s="90"/>
      <c r="AW154" s="90"/>
      <c r="AX154" s="90"/>
      <c r="AY154" s="90"/>
      <c r="AZ154" s="90"/>
      <c r="BA154" s="90"/>
      <c r="BB154" s="90"/>
      <c r="BC154" s="90"/>
    </row>
    <row r="155" spans="1:55" s="89" customFormat="1" ht="102">
      <c r="A155" s="94" t="s">
        <v>153</v>
      </c>
      <c r="B155" s="56" t="s">
        <v>7</v>
      </c>
      <c r="C155" s="87" t="s">
        <v>76</v>
      </c>
      <c r="D155" s="77">
        <v>1</v>
      </c>
      <c r="E155" s="77"/>
      <c r="F155" s="57">
        <f t="shared" si="115"/>
        <v>0</v>
      </c>
      <c r="G155" s="58">
        <f t="shared" si="117"/>
        <v>0</v>
      </c>
      <c r="H155" s="59">
        <f t="shared" si="116"/>
        <v>0</v>
      </c>
      <c r="I155" s="59">
        <v>0</v>
      </c>
      <c r="J155" s="93" t="s">
        <v>79</v>
      </c>
      <c r="K155" s="88" t="s">
        <v>66</v>
      </c>
      <c r="L155" s="78"/>
      <c r="Y155" s="90"/>
      <c r="Z155" s="90"/>
      <c r="AA155" s="90"/>
      <c r="AB155" s="90"/>
      <c r="AC155" s="90"/>
      <c r="AD155" s="90"/>
      <c r="AE155" s="90"/>
      <c r="AF155" s="90"/>
      <c r="AG155" s="90"/>
      <c r="AH155" s="90"/>
      <c r="AI155" s="90"/>
      <c r="AJ155" s="90"/>
      <c r="AK155" s="90"/>
      <c r="AL155" s="90"/>
      <c r="AM155" s="90"/>
      <c r="AN155" s="90"/>
      <c r="AO155" s="90"/>
      <c r="AP155" s="90"/>
      <c r="AQ155" s="90"/>
      <c r="AR155" s="90"/>
      <c r="AS155" s="90"/>
      <c r="AT155" s="90"/>
      <c r="AU155" s="90"/>
      <c r="AV155" s="90"/>
      <c r="AW155" s="90"/>
      <c r="AX155" s="90"/>
      <c r="AY155" s="90"/>
      <c r="AZ155" s="90"/>
      <c r="BA155" s="90"/>
      <c r="BB155" s="90"/>
      <c r="BC155" s="90"/>
    </row>
    <row r="156" spans="1:55" s="89" customFormat="1" ht="100.15" customHeight="1">
      <c r="A156" s="86" t="s">
        <v>153</v>
      </c>
      <c r="B156" s="14" t="s">
        <v>7</v>
      </c>
      <c r="C156" s="87" t="s">
        <v>76</v>
      </c>
      <c r="D156" s="77">
        <v>1</v>
      </c>
      <c r="E156" s="77"/>
      <c r="F156" s="15">
        <f t="shared" ref="F156:F159" si="118">ROUND(D156*E156,2)</f>
        <v>0</v>
      </c>
      <c r="G156" s="58">
        <f>ROUND(F156*1.2,2)</f>
        <v>0</v>
      </c>
      <c r="H156" s="63">
        <f t="shared" ref="H156:H159" si="119">F156</f>
        <v>0</v>
      </c>
      <c r="I156" s="63">
        <v>0</v>
      </c>
      <c r="J156" s="84" t="s">
        <v>79</v>
      </c>
      <c r="K156" s="88" t="s">
        <v>66</v>
      </c>
      <c r="L156" s="78"/>
      <c r="Y156" s="90"/>
      <c r="Z156" s="90"/>
      <c r="AA156" s="90"/>
      <c r="AB156" s="90"/>
      <c r="AC156" s="90"/>
      <c r="AD156" s="90"/>
      <c r="AE156" s="90"/>
      <c r="AF156" s="90"/>
      <c r="AG156" s="90"/>
      <c r="AH156" s="90"/>
      <c r="AI156" s="90"/>
      <c r="AJ156" s="90"/>
      <c r="AK156" s="90"/>
      <c r="AL156" s="90"/>
      <c r="AM156" s="90"/>
      <c r="AN156" s="90"/>
      <c r="AO156" s="90"/>
      <c r="AP156" s="90"/>
      <c r="AQ156" s="90"/>
      <c r="AR156" s="90"/>
      <c r="AS156" s="90"/>
      <c r="AT156" s="90"/>
      <c r="AU156" s="90"/>
      <c r="AV156" s="90"/>
      <c r="AW156" s="90"/>
      <c r="AX156" s="90"/>
      <c r="AY156" s="90"/>
      <c r="AZ156" s="90"/>
      <c r="BA156" s="90"/>
      <c r="BB156" s="90"/>
      <c r="BC156" s="90"/>
    </row>
    <row r="157" spans="1:55" s="89" customFormat="1" ht="100.15" customHeight="1">
      <c r="A157" s="91" t="s">
        <v>154</v>
      </c>
      <c r="B157" s="16" t="s">
        <v>7</v>
      </c>
      <c r="C157" s="76" t="s">
        <v>76</v>
      </c>
      <c r="D157" s="7">
        <v>1</v>
      </c>
      <c r="E157" s="7"/>
      <c r="F157" s="17">
        <f t="shared" si="118"/>
        <v>0</v>
      </c>
      <c r="G157" s="15">
        <f t="shared" ref="G157:G159" si="120">ROUND(F157*1.2,2)</f>
        <v>0</v>
      </c>
      <c r="H157" s="25">
        <f t="shared" si="119"/>
        <v>0</v>
      </c>
      <c r="I157" s="25">
        <v>0</v>
      </c>
      <c r="J157" s="85" t="s">
        <v>79</v>
      </c>
      <c r="K157" s="84" t="s">
        <v>66</v>
      </c>
      <c r="L157" s="50"/>
      <c r="Y157" s="90"/>
      <c r="Z157" s="90"/>
      <c r="AA157" s="90"/>
      <c r="AB157" s="90"/>
      <c r="AC157" s="90"/>
      <c r="AD157" s="90"/>
      <c r="AE157" s="90"/>
      <c r="AF157" s="90"/>
      <c r="AG157" s="90"/>
      <c r="AH157" s="90"/>
      <c r="AI157" s="90"/>
      <c r="AJ157" s="90"/>
      <c r="AK157" s="90"/>
      <c r="AL157" s="90"/>
      <c r="AM157" s="90"/>
      <c r="AN157" s="90"/>
      <c r="AO157" s="90"/>
      <c r="AP157" s="90"/>
      <c r="AQ157" s="90"/>
      <c r="AR157" s="90"/>
      <c r="AS157" s="90"/>
      <c r="AT157" s="90"/>
      <c r="AU157" s="90"/>
      <c r="AV157" s="90"/>
      <c r="AW157" s="90"/>
      <c r="AX157" s="90"/>
      <c r="AY157" s="90"/>
      <c r="AZ157" s="90"/>
      <c r="BA157" s="90"/>
      <c r="BB157" s="90"/>
      <c r="BC157" s="90"/>
    </row>
    <row r="158" spans="1:55" s="89" customFormat="1" ht="100.15" customHeight="1">
      <c r="A158" s="91" t="s">
        <v>154</v>
      </c>
      <c r="B158" s="16" t="s">
        <v>7</v>
      </c>
      <c r="C158" s="76" t="s">
        <v>76</v>
      </c>
      <c r="D158" s="7">
        <v>1</v>
      </c>
      <c r="E158" s="7"/>
      <c r="F158" s="17">
        <f t="shared" si="118"/>
        <v>0</v>
      </c>
      <c r="G158" s="15">
        <f t="shared" si="120"/>
        <v>0</v>
      </c>
      <c r="H158" s="25">
        <f t="shared" si="119"/>
        <v>0</v>
      </c>
      <c r="I158" s="25">
        <v>0</v>
      </c>
      <c r="J158" s="85" t="s">
        <v>79</v>
      </c>
      <c r="K158" s="84" t="s">
        <v>66</v>
      </c>
      <c r="L158" s="50"/>
      <c r="Y158" s="90"/>
      <c r="Z158" s="90"/>
      <c r="AA158" s="90"/>
      <c r="AB158" s="90"/>
      <c r="AC158" s="90"/>
      <c r="AD158" s="90"/>
      <c r="AE158" s="90"/>
      <c r="AF158" s="90"/>
      <c r="AG158" s="90"/>
      <c r="AH158" s="90"/>
      <c r="AI158" s="90"/>
      <c r="AJ158" s="90"/>
      <c r="AK158" s="90"/>
      <c r="AL158" s="90"/>
      <c r="AM158" s="90"/>
      <c r="AN158" s="90"/>
      <c r="AO158" s="90"/>
      <c r="AP158" s="90"/>
      <c r="AQ158" s="90"/>
      <c r="AR158" s="90"/>
      <c r="AS158" s="90"/>
      <c r="AT158" s="90"/>
      <c r="AU158" s="90"/>
      <c r="AV158" s="90"/>
      <c r="AW158" s="90"/>
      <c r="AX158" s="90"/>
      <c r="AY158" s="90"/>
      <c r="AZ158" s="90"/>
      <c r="BA158" s="90"/>
      <c r="BB158" s="90"/>
      <c r="BC158" s="90"/>
    </row>
    <row r="159" spans="1:55" s="89" customFormat="1" ht="102">
      <c r="A159" s="94" t="s">
        <v>155</v>
      </c>
      <c r="B159" s="56" t="s">
        <v>7</v>
      </c>
      <c r="C159" s="87" t="s">
        <v>156</v>
      </c>
      <c r="D159" s="77">
        <v>1</v>
      </c>
      <c r="E159" s="77"/>
      <c r="F159" s="57">
        <f t="shared" si="118"/>
        <v>0</v>
      </c>
      <c r="G159" s="58">
        <f t="shared" si="120"/>
        <v>0</v>
      </c>
      <c r="H159" s="59">
        <f t="shared" si="119"/>
        <v>0</v>
      </c>
      <c r="I159" s="59">
        <v>0</v>
      </c>
      <c r="J159" s="93" t="s">
        <v>79</v>
      </c>
      <c r="K159" s="88" t="s">
        <v>66</v>
      </c>
      <c r="L159" s="78"/>
      <c r="Y159" s="90"/>
      <c r="Z159" s="90"/>
      <c r="AA159" s="90"/>
      <c r="AB159" s="90"/>
      <c r="AC159" s="90"/>
      <c r="AD159" s="90"/>
      <c r="AE159" s="90"/>
      <c r="AF159" s="90"/>
      <c r="AG159" s="90"/>
      <c r="AH159" s="90"/>
      <c r="AI159" s="90"/>
      <c r="AJ159" s="90"/>
      <c r="AK159" s="90"/>
      <c r="AL159" s="90"/>
      <c r="AM159" s="90"/>
      <c r="AN159" s="90"/>
      <c r="AO159" s="90"/>
      <c r="AP159" s="90"/>
      <c r="AQ159" s="90"/>
      <c r="AR159" s="90"/>
      <c r="AS159" s="90"/>
      <c r="AT159" s="90"/>
      <c r="AU159" s="90"/>
      <c r="AV159" s="90"/>
      <c r="AW159" s="90"/>
      <c r="AX159" s="90"/>
      <c r="AY159" s="90"/>
      <c r="AZ159" s="90"/>
      <c r="BA159" s="90"/>
      <c r="BB159" s="90"/>
      <c r="BC159" s="90"/>
    </row>
    <row r="160" spans="1:55" s="89" customFormat="1" ht="100.15" customHeight="1">
      <c r="A160" s="86" t="s">
        <v>157</v>
      </c>
      <c r="B160" s="14" t="s">
        <v>7</v>
      </c>
      <c r="C160" s="87" t="s">
        <v>159</v>
      </c>
      <c r="D160" s="77">
        <v>1</v>
      </c>
      <c r="E160" s="77"/>
      <c r="F160" s="15">
        <f t="shared" ref="F160" si="121">ROUND(D160*E160,2)</f>
        <v>0</v>
      </c>
      <c r="G160" s="58">
        <f>ROUND(F160*1.2,2)</f>
        <v>0</v>
      </c>
      <c r="H160" s="63">
        <f t="shared" ref="H160" si="122">F160</f>
        <v>0</v>
      </c>
      <c r="I160" s="63">
        <v>0</v>
      </c>
      <c r="J160" s="84" t="s">
        <v>79</v>
      </c>
      <c r="K160" s="88" t="s">
        <v>66</v>
      </c>
      <c r="L160" s="78"/>
      <c r="Y160" s="90"/>
      <c r="Z160" s="90"/>
      <c r="AA160" s="90"/>
      <c r="AB160" s="90"/>
      <c r="AC160" s="90"/>
      <c r="AD160" s="90"/>
      <c r="AE160" s="90"/>
      <c r="AF160" s="90"/>
      <c r="AG160" s="90"/>
      <c r="AH160" s="90"/>
      <c r="AI160" s="90"/>
      <c r="AJ160" s="90"/>
      <c r="AK160" s="90"/>
      <c r="AL160" s="90"/>
      <c r="AM160" s="90"/>
      <c r="AN160" s="90"/>
      <c r="AO160" s="90"/>
      <c r="AP160" s="90"/>
      <c r="AQ160" s="90"/>
      <c r="AR160" s="90"/>
      <c r="AS160" s="90"/>
      <c r="AT160" s="90"/>
      <c r="AU160" s="90"/>
      <c r="AV160" s="90"/>
      <c r="AW160" s="90"/>
      <c r="AX160" s="90"/>
      <c r="AY160" s="90"/>
      <c r="AZ160" s="90"/>
      <c r="BA160" s="90"/>
      <c r="BB160" s="90"/>
      <c r="BC160" s="90"/>
    </row>
    <row r="161" spans="1:55" s="89" customFormat="1" ht="100.15" customHeight="1">
      <c r="A161" s="91" t="s">
        <v>158</v>
      </c>
      <c r="B161" s="16" t="s">
        <v>7</v>
      </c>
      <c r="C161" s="76" t="s">
        <v>159</v>
      </c>
      <c r="D161" s="7">
        <v>1</v>
      </c>
      <c r="E161" s="7"/>
      <c r="F161" s="17">
        <f t="shared" ref="F161" si="123">ROUND(D161*E161,2)</f>
        <v>0</v>
      </c>
      <c r="G161" s="15">
        <f t="shared" ref="G161" si="124">ROUND(F161*1.2,2)</f>
        <v>0</v>
      </c>
      <c r="H161" s="25">
        <f t="shared" ref="H161" si="125">F161</f>
        <v>0</v>
      </c>
      <c r="I161" s="25">
        <v>0</v>
      </c>
      <c r="J161" s="85" t="s">
        <v>79</v>
      </c>
      <c r="K161" s="84" t="s">
        <v>66</v>
      </c>
      <c r="L161" s="50"/>
      <c r="Y161" s="90"/>
      <c r="Z161" s="90"/>
      <c r="AA161" s="90"/>
      <c r="AB161" s="90"/>
      <c r="AC161" s="90"/>
      <c r="AD161" s="90"/>
      <c r="AE161" s="90"/>
      <c r="AF161" s="90"/>
      <c r="AG161" s="90"/>
      <c r="AH161" s="90"/>
      <c r="AI161" s="90"/>
      <c r="AJ161" s="90"/>
      <c r="AK161" s="90"/>
      <c r="AL161" s="90"/>
      <c r="AM161" s="90"/>
      <c r="AN161" s="90"/>
      <c r="AO161" s="90"/>
      <c r="AP161" s="90"/>
      <c r="AQ161" s="90"/>
      <c r="AR161" s="90"/>
      <c r="AS161" s="90"/>
      <c r="AT161" s="90"/>
      <c r="AU161" s="90"/>
      <c r="AV161" s="90"/>
      <c r="AW161" s="90"/>
      <c r="AX161" s="90"/>
      <c r="AY161" s="90"/>
      <c r="AZ161" s="90"/>
      <c r="BA161" s="90"/>
      <c r="BB161" s="90"/>
      <c r="BC161" s="90"/>
    </row>
    <row r="162" spans="1:55" s="11" customFormat="1" ht="15.75" thickBot="1">
      <c r="A162" s="117" t="s">
        <v>57</v>
      </c>
      <c r="B162" s="118"/>
      <c r="C162" s="118"/>
      <c r="D162" s="118"/>
      <c r="E162" s="118"/>
      <c r="F162" s="80">
        <f>SUM(F120:F161)</f>
        <v>0</v>
      </c>
      <c r="G162" s="80">
        <f>SUM(G120:G161)</f>
        <v>0</v>
      </c>
      <c r="H162" s="80">
        <f>SUM(H120:H161)</f>
        <v>0</v>
      </c>
      <c r="I162" s="80">
        <f>SUM(I160:I161)</f>
        <v>0</v>
      </c>
      <c r="J162" s="81"/>
      <c r="K162" s="81"/>
      <c r="L162" s="82"/>
      <c r="Y162" s="79"/>
      <c r="Z162" s="79"/>
      <c r="AA162" s="79"/>
      <c r="AB162" s="79"/>
      <c r="AC162" s="79"/>
      <c r="AD162" s="79"/>
      <c r="AE162" s="79"/>
      <c r="AF162" s="79"/>
      <c r="AG162" s="79"/>
      <c r="AH162" s="79"/>
      <c r="AI162" s="79"/>
      <c r="AJ162" s="79"/>
      <c r="AK162" s="79"/>
      <c r="AL162" s="79"/>
      <c r="AM162" s="79"/>
      <c r="AN162" s="79"/>
      <c r="AO162" s="79"/>
      <c r="AP162" s="79"/>
      <c r="AQ162" s="79"/>
      <c r="AR162" s="79"/>
      <c r="AS162" s="79"/>
      <c r="AT162" s="79"/>
      <c r="AU162" s="79"/>
      <c r="AV162" s="79"/>
      <c r="AW162" s="79"/>
      <c r="AX162" s="79"/>
      <c r="AY162" s="79"/>
      <c r="AZ162" s="79"/>
      <c r="BA162" s="79"/>
      <c r="BB162" s="79"/>
      <c r="BC162" s="79"/>
    </row>
    <row r="163" spans="1:55" ht="16.5" thickBot="1">
      <c r="A163" s="127" t="s">
        <v>22</v>
      </c>
      <c r="B163" s="128"/>
      <c r="C163" s="128"/>
      <c r="D163" s="128"/>
      <c r="E163" s="128"/>
      <c r="F163" s="60">
        <f>F48+F54+F71+F118+F98+F162</f>
        <v>0</v>
      </c>
      <c r="G163" s="60">
        <f>G48+G54+G71+G98+G118+G162</f>
        <v>0</v>
      </c>
      <c r="H163" s="60">
        <f>H48+H54+H71+H98+H118+H162</f>
        <v>0</v>
      </c>
      <c r="I163" s="62">
        <f>I48+I54+I71+I162</f>
        <v>0</v>
      </c>
      <c r="J163" s="4"/>
      <c r="K163" s="4"/>
      <c r="N163" s="11" t="s">
        <v>13</v>
      </c>
    </row>
    <row r="164" spans="1:55" ht="15.75">
      <c r="A164" s="18"/>
      <c r="B164" s="18"/>
      <c r="C164" s="99"/>
      <c r="D164" s="18"/>
      <c r="E164" s="18"/>
      <c r="F164" s="18"/>
      <c r="G164" s="18"/>
      <c r="H164" s="18"/>
      <c r="I164" s="18"/>
      <c r="J164" s="18"/>
      <c r="K164" s="18"/>
      <c r="N164" s="11"/>
    </row>
    <row r="165" spans="1:55" ht="18.75" customHeight="1">
      <c r="A165" s="18"/>
      <c r="B165" s="18"/>
      <c r="C165" s="99"/>
      <c r="D165" s="18"/>
      <c r="E165" s="18"/>
      <c r="F165" s="19"/>
      <c r="G165" s="19"/>
      <c r="H165" s="19"/>
      <c r="I165" s="19"/>
      <c r="J165" s="20"/>
      <c r="K165" s="20"/>
      <c r="N165" s="11" t="s">
        <v>15</v>
      </c>
    </row>
    <row r="166" spans="1:55" ht="18.75" hidden="1" customHeight="1">
      <c r="A166" s="18"/>
      <c r="B166" s="18"/>
      <c r="C166" s="99"/>
      <c r="D166" s="18"/>
      <c r="E166" s="18"/>
      <c r="F166" s="19"/>
      <c r="G166" s="19"/>
      <c r="H166" s="19"/>
      <c r="I166" s="19"/>
      <c r="J166" s="20"/>
      <c r="K166" s="20"/>
      <c r="N166" s="12"/>
    </row>
    <row r="167" spans="1:55" hidden="1">
      <c r="A167" s="2"/>
      <c r="B167" s="2"/>
      <c r="C167" s="8"/>
      <c r="D167" s="8"/>
      <c r="E167" s="8"/>
      <c r="F167" s="8"/>
      <c r="G167" s="8"/>
      <c r="H167" s="8"/>
      <c r="I167" s="8"/>
      <c r="J167" s="2"/>
      <c r="K167" s="2"/>
      <c r="N167" s="12" t="s">
        <v>12</v>
      </c>
    </row>
    <row r="168" spans="1:55" hidden="1">
      <c r="A168" s="125" t="s">
        <v>11</v>
      </c>
      <c r="B168" s="126"/>
      <c r="C168" s="126"/>
      <c r="D168" s="126"/>
      <c r="E168" s="126"/>
      <c r="F168" s="126"/>
      <c r="G168" s="126"/>
      <c r="H168" s="126"/>
      <c r="I168" s="126"/>
      <c r="J168" s="126"/>
      <c r="K168" s="66"/>
      <c r="N168" s="12" t="s">
        <v>17</v>
      </c>
    </row>
    <row r="169" spans="1:55" ht="24" hidden="1" customHeight="1">
      <c r="A169" s="138" t="s">
        <v>59</v>
      </c>
      <c r="B169" s="139"/>
      <c r="C169" s="139"/>
      <c r="D169" s="139"/>
      <c r="E169" s="139"/>
      <c r="F169" s="139"/>
      <c r="G169" s="139"/>
      <c r="H169" s="139"/>
      <c r="I169" s="139"/>
      <c r="J169" s="139"/>
      <c r="K169" s="139"/>
      <c r="L169" s="139"/>
      <c r="N169" s="12"/>
    </row>
    <row r="170" spans="1:55" ht="36" hidden="1" customHeight="1">
      <c r="A170" s="121" t="s">
        <v>27</v>
      </c>
      <c r="B170" s="122"/>
      <c r="C170" s="122"/>
      <c r="D170" s="122"/>
      <c r="E170" s="122"/>
      <c r="F170" s="122"/>
      <c r="G170" s="122"/>
      <c r="H170" s="122"/>
      <c r="I170" s="122"/>
      <c r="J170" s="122"/>
      <c r="K170" s="122"/>
      <c r="L170" s="123"/>
      <c r="N170" s="12"/>
    </row>
    <row r="171" spans="1:55" ht="30" hidden="1" customHeight="1">
      <c r="A171" s="121" t="s">
        <v>25</v>
      </c>
      <c r="B171" s="122"/>
      <c r="C171" s="122"/>
      <c r="D171" s="122"/>
      <c r="E171" s="122"/>
      <c r="F171" s="122"/>
      <c r="G171" s="122"/>
      <c r="H171" s="122"/>
      <c r="I171" s="122"/>
      <c r="J171" s="122"/>
      <c r="K171" s="122"/>
      <c r="L171" s="123"/>
    </row>
    <row r="172" spans="1:55" ht="60" hidden="1" customHeight="1">
      <c r="A172" s="107" t="s">
        <v>19</v>
      </c>
      <c r="B172" s="107"/>
      <c r="C172" s="107"/>
      <c r="D172" s="107"/>
      <c r="E172" s="107"/>
      <c r="F172" s="107"/>
      <c r="G172" s="107"/>
      <c r="H172" s="107"/>
      <c r="I172" s="107"/>
      <c r="J172" s="107"/>
      <c r="K172" s="107"/>
      <c r="L172" s="107"/>
    </row>
    <row r="173" spans="1:55" ht="29.25" hidden="1" customHeight="1">
      <c r="A173" s="107" t="s">
        <v>23</v>
      </c>
      <c r="B173" s="107"/>
      <c r="C173" s="107"/>
      <c r="D173" s="107"/>
      <c r="E173" s="107"/>
      <c r="F173" s="107"/>
      <c r="G173" s="107"/>
      <c r="H173" s="107"/>
      <c r="I173" s="107"/>
      <c r="J173" s="107"/>
      <c r="K173" s="107"/>
      <c r="L173" s="107"/>
    </row>
    <row r="174" spans="1:55" ht="149.25" hidden="1" customHeight="1">
      <c r="A174" s="114" t="s">
        <v>26</v>
      </c>
      <c r="B174" s="114"/>
      <c r="C174" s="114"/>
      <c r="D174" s="114"/>
      <c r="E174" s="114"/>
      <c r="F174" s="114"/>
      <c r="G174" s="114"/>
      <c r="H174" s="114"/>
      <c r="I174" s="114"/>
      <c r="J174" s="114"/>
      <c r="K174" s="114"/>
      <c r="L174" s="114"/>
    </row>
    <row r="175" spans="1:55" s="12" customFormat="1" ht="15" customHeight="1">
      <c r="A175" s="112"/>
      <c r="B175" s="112"/>
      <c r="C175" s="112"/>
      <c r="D175" s="112"/>
      <c r="E175" s="112"/>
      <c r="F175" s="112"/>
      <c r="G175" s="112"/>
      <c r="H175" s="112"/>
      <c r="I175" s="112"/>
      <c r="J175" s="112"/>
      <c r="K175" s="112"/>
      <c r="L175" s="112"/>
    </row>
    <row r="176" spans="1:55" s="12" customFormat="1" ht="15" customHeight="1">
      <c r="A176" s="112"/>
      <c r="B176" s="112"/>
      <c r="C176" s="112"/>
      <c r="D176" s="112"/>
      <c r="E176" s="112"/>
      <c r="F176" s="112"/>
      <c r="G176" s="112"/>
      <c r="H176" s="112"/>
      <c r="I176" s="112"/>
      <c r="J176" s="112"/>
      <c r="K176" s="112"/>
      <c r="L176" s="112"/>
    </row>
    <row r="177" spans="1:12" s="12" customFormat="1" ht="31.5" customHeight="1">
      <c r="A177" s="113"/>
      <c r="B177" s="113"/>
      <c r="C177" s="113"/>
      <c r="D177" s="113"/>
      <c r="E177" s="113"/>
      <c r="F177" s="113"/>
      <c r="G177" s="113"/>
      <c r="H177" s="113"/>
      <c r="I177" s="113"/>
      <c r="J177" s="113"/>
      <c r="K177" s="113"/>
      <c r="L177" s="113"/>
    </row>
    <row r="178" spans="1:12" s="12" customFormat="1">
      <c r="A178" s="111"/>
      <c r="B178" s="111"/>
      <c r="C178" s="111"/>
      <c r="D178" s="111"/>
      <c r="E178" s="111"/>
      <c r="F178" s="111"/>
      <c r="G178" s="111"/>
      <c r="H178" s="111"/>
      <c r="I178" s="111"/>
      <c r="J178" s="111"/>
      <c r="K178" s="111"/>
      <c r="L178" s="111"/>
    </row>
    <row r="179" spans="1:12">
      <c r="A179" s="2"/>
      <c r="B179" s="2"/>
      <c r="C179" s="8"/>
      <c r="D179" s="8"/>
      <c r="E179" s="8"/>
      <c r="F179" s="8"/>
      <c r="G179" s="8"/>
      <c r="H179" s="8"/>
      <c r="I179" s="8"/>
      <c r="J179" s="2"/>
      <c r="K179" s="2"/>
    </row>
    <row r="180" spans="1:12" ht="15" customHeight="1"/>
    <row r="181" spans="1:12">
      <c r="A181" s="13"/>
      <c r="B181" s="13"/>
      <c r="C181" s="101"/>
      <c r="D181" s="13"/>
      <c r="E181" s="13"/>
      <c r="F181" s="13"/>
      <c r="G181" s="13"/>
      <c r="H181" s="13"/>
      <c r="I181" s="13"/>
      <c r="J181" s="13"/>
      <c r="K181" s="13"/>
    </row>
    <row r="182" spans="1:12">
      <c r="A182" s="3"/>
      <c r="B182" s="3"/>
      <c r="C182" s="9"/>
      <c r="D182" s="9"/>
      <c r="E182" s="9"/>
      <c r="F182" s="9"/>
      <c r="G182" s="9"/>
      <c r="H182" s="9"/>
      <c r="I182" s="9"/>
      <c r="J182" s="3"/>
      <c r="K182" s="66"/>
    </row>
  </sheetData>
  <sheetProtection formatCells="0" formatColumns="0" autoFilter="0" pivotTables="0"/>
  <protectedRanges>
    <protectedRange sqref="L50:L54 L56:L71 L74:L98 L120:L162 L100:L118 L16:L47" name="Rozsah4"/>
    <protectedRange sqref="D56:E71 D74:E98 D118:E118 D100:E117 D50:E54 D120:E162 D16:E48" name="Rozsah2"/>
    <protectedRange sqref="C56:C71 C74:C98 C118 C100:C117 C50:C54 C120:C162 C16:C48" name="Rozsah1"/>
  </protectedRanges>
  <dataConsolidate/>
  <mergeCells count="28">
    <mergeCell ref="A2:L2"/>
    <mergeCell ref="B8:L8"/>
    <mergeCell ref="B9:L9"/>
    <mergeCell ref="A171:L171"/>
    <mergeCell ref="A6:J6"/>
    <mergeCell ref="A168:J168"/>
    <mergeCell ref="A163:E163"/>
    <mergeCell ref="A49:L49"/>
    <mergeCell ref="A11:L11"/>
    <mergeCell ref="A55:L55"/>
    <mergeCell ref="A170:L170"/>
    <mergeCell ref="A72:L72"/>
    <mergeCell ref="A48:E48"/>
    <mergeCell ref="A54:E54"/>
    <mergeCell ref="A14:L14"/>
    <mergeCell ref="A169:L169"/>
    <mergeCell ref="A173:L173"/>
    <mergeCell ref="A172:L172"/>
    <mergeCell ref="A15:L15"/>
    <mergeCell ref="A178:L178"/>
    <mergeCell ref="A175:L175"/>
    <mergeCell ref="A177:L177"/>
    <mergeCell ref="A174:L174"/>
    <mergeCell ref="A176:L176"/>
    <mergeCell ref="A71:E71"/>
    <mergeCell ref="A162:E162"/>
    <mergeCell ref="A98:E98"/>
    <mergeCell ref="A118:E118"/>
  </mergeCells>
  <dataValidations xWindow="1208" yWindow="559" count="3">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L74:L97 L120:L161 L16:L47 L50:L53 L56:L70 L100:L117" xr:uid="{00000000-0002-0000-0000-000002000000}"/>
    <dataValidation type="list" allowBlank="1" showInputMessage="1" showErrorMessage="1" prompt="Z roletového menu vyberte príslušný spôsob stanovenia výšky výdavku. V prípade potreby špecifikujte spôsob stanovenia výšky výdavku v poli &quot;Vecný popis výdavku&quot;" sqref="J74:J97 J120:J161 J16:J47 J50:J53 J56:J70 J100:J117" xr:uid="{00000000-0002-0000-0000-000003000000}">
      <formula1>$N$7:$N$12</formula1>
    </dataValidation>
    <dataValidation type="list" allowBlank="1" showInputMessage="1" showErrorMessage="1" prompt="Z roletového menu vyberte príslušný typ opatrenia." sqref="K74:K97 K120:K161 K16:K47 K50:K53 K56:K70 K100:K117" xr:uid="{00000000-0002-0000-0000-000004000000}">
      <formula1>$O$8:$O$15</formula1>
    </dataValidation>
  </dataValidations>
  <pageMargins left="0.70866141732283472" right="0.70866141732283472" top="0.74803149606299213" bottom="0.74803149606299213" header="0.31496062992125984" footer="0.31496062992125984"/>
  <pageSetup paperSize="9" scale="51" orientation="landscape" r:id="rId1"/>
  <rowBreaks count="1" manualBreakCount="1">
    <brk id="164" max="16383"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L63"/>
  <sheetViews>
    <sheetView topLeftCell="A25" workbookViewId="0">
      <selection activeCell="A56" sqref="A56:E56"/>
    </sheetView>
  </sheetViews>
  <sheetFormatPr defaultRowHeight="15"/>
  <cols>
    <col min="1" max="1" width="45.42578125" customWidth="1"/>
    <col min="2" max="2" width="19" customWidth="1"/>
    <col min="3" max="3" width="20.140625" customWidth="1"/>
    <col min="4" max="4" width="12.7109375" customWidth="1"/>
    <col min="5" max="5" width="57.42578125" customWidth="1"/>
  </cols>
  <sheetData>
    <row r="2" spans="1:12">
      <c r="A2" s="140" t="s">
        <v>64</v>
      </c>
      <c r="B2" s="140"/>
      <c r="C2" s="140"/>
      <c r="D2" s="140"/>
      <c r="E2" s="140"/>
    </row>
    <row r="3" spans="1:12">
      <c r="A3" s="23"/>
      <c r="B3" s="23"/>
      <c r="C3" s="23"/>
      <c r="D3" s="23"/>
      <c r="E3" s="23"/>
    </row>
    <row r="4" spans="1:12">
      <c r="A4" s="23"/>
      <c r="B4" s="23"/>
      <c r="C4" s="23"/>
      <c r="D4" s="23"/>
      <c r="E4" s="23"/>
    </row>
    <row r="5" spans="1:12">
      <c r="A5" s="23"/>
      <c r="B5" s="23"/>
      <c r="C5" s="23"/>
      <c r="D5" s="23"/>
      <c r="E5" s="23"/>
    </row>
    <row r="8" spans="1:12">
      <c r="A8" s="34"/>
      <c r="B8" s="35"/>
      <c r="C8" s="35"/>
      <c r="D8" s="35"/>
    </row>
    <row r="9" spans="1:12" ht="20.25">
      <c r="A9" s="141" t="s">
        <v>28</v>
      </c>
      <c r="B9" s="141"/>
      <c r="C9" s="141"/>
      <c r="D9" s="141"/>
      <c r="E9" s="141"/>
    </row>
    <row r="10" spans="1:12" ht="20.25">
      <c r="A10" s="142" t="s">
        <v>29</v>
      </c>
      <c r="B10" s="142"/>
      <c r="C10" s="142"/>
      <c r="D10" s="142"/>
      <c r="E10" s="142"/>
    </row>
    <row r="11" spans="1:12" ht="20.25">
      <c r="A11" s="143"/>
      <c r="B11" s="143"/>
      <c r="C11" s="143"/>
      <c r="D11" s="143"/>
      <c r="E11" s="143"/>
    </row>
    <row r="12" spans="1:12">
      <c r="A12" s="36" t="s">
        <v>0</v>
      </c>
      <c r="B12" s="120" t="s">
        <v>82</v>
      </c>
      <c r="C12" s="120"/>
      <c r="D12" s="120"/>
      <c r="E12" s="120"/>
      <c r="F12" s="120"/>
      <c r="G12" s="120"/>
      <c r="H12" s="120"/>
      <c r="I12" s="120"/>
      <c r="J12" s="120"/>
      <c r="K12" s="120"/>
      <c r="L12" s="120"/>
    </row>
    <row r="13" spans="1:12">
      <c r="A13" s="37" t="s">
        <v>1</v>
      </c>
      <c r="B13" s="120" t="s">
        <v>83</v>
      </c>
      <c r="C13" s="120"/>
      <c r="D13" s="120"/>
      <c r="E13" s="120"/>
      <c r="F13" s="120"/>
      <c r="G13" s="120"/>
      <c r="H13" s="120"/>
      <c r="I13" s="120"/>
      <c r="J13" s="120"/>
      <c r="K13" s="120"/>
      <c r="L13" s="120"/>
    </row>
    <row r="14" spans="1:12">
      <c r="A14" s="2"/>
      <c r="B14" s="2"/>
      <c r="C14" s="2"/>
      <c r="D14" s="2"/>
      <c r="E14" s="2"/>
    </row>
    <row r="15" spans="1:12" ht="15.75" thickBot="1">
      <c r="A15" s="146" t="s">
        <v>46</v>
      </c>
      <c r="B15" s="146"/>
      <c r="C15" s="146"/>
      <c r="D15" s="146"/>
      <c r="E15" s="146"/>
    </row>
    <row r="16" spans="1:12">
      <c r="A16" s="147" t="s">
        <v>30</v>
      </c>
      <c r="B16" s="149" t="s">
        <v>28</v>
      </c>
      <c r="C16" s="150"/>
      <c r="D16" s="151"/>
      <c r="E16" s="155" t="s">
        <v>31</v>
      </c>
    </row>
    <row r="17" spans="1:5">
      <c r="A17" s="148"/>
      <c r="B17" s="152"/>
      <c r="C17" s="153"/>
      <c r="D17" s="154"/>
      <c r="E17" s="156"/>
    </row>
    <row r="18" spans="1:5" ht="25.5">
      <c r="A18" s="38" t="s">
        <v>47</v>
      </c>
      <c r="B18" s="157" t="s">
        <v>32</v>
      </c>
      <c r="C18" s="158"/>
      <c r="D18" s="159"/>
      <c r="E18" s="39" t="s">
        <v>33</v>
      </c>
    </row>
    <row r="19" spans="1:5" ht="25.5">
      <c r="A19" s="40" t="s">
        <v>48</v>
      </c>
      <c r="B19" s="157" t="s">
        <v>34</v>
      </c>
      <c r="C19" s="158"/>
      <c r="D19" s="159"/>
      <c r="E19" s="39" t="s">
        <v>35</v>
      </c>
    </row>
    <row r="20" spans="1:5" ht="26.25" thickBot="1">
      <c r="A20" s="40" t="s">
        <v>49</v>
      </c>
      <c r="B20" s="157" t="s">
        <v>36</v>
      </c>
      <c r="C20" s="158"/>
      <c r="D20" s="159"/>
      <c r="E20" s="39" t="s">
        <v>37</v>
      </c>
    </row>
    <row r="21" spans="1:5">
      <c r="A21" s="160"/>
      <c r="B21" s="160"/>
      <c r="C21" s="160"/>
      <c r="D21" s="160"/>
      <c r="E21" s="160"/>
    </row>
    <row r="22" spans="1:5" ht="15.75" thickBot="1">
      <c r="A22" s="161"/>
      <c r="B22" s="161"/>
      <c r="C22" s="161"/>
      <c r="D22" s="161"/>
      <c r="E22" s="161"/>
    </row>
    <row r="23" spans="1:5" ht="42.75" customHeight="1">
      <c r="A23" s="162" t="s">
        <v>38</v>
      </c>
      <c r="B23" s="163"/>
      <c r="C23" s="163"/>
      <c r="D23" s="163"/>
      <c r="E23" s="164"/>
    </row>
    <row r="24" spans="1:5">
      <c r="A24" s="41" t="s">
        <v>30</v>
      </c>
      <c r="B24" s="144" t="str">
        <f>A18</f>
        <v>Zníženie energetickej náročnosti stavebných objektov – Zateplenie obvodového plášťa</v>
      </c>
      <c r="C24" s="144"/>
      <c r="D24" s="144"/>
      <c r="E24" s="145"/>
    </row>
    <row r="25" spans="1:5">
      <c r="A25" s="42" t="s">
        <v>31</v>
      </c>
      <c r="B25" s="144" t="str">
        <f>E18</f>
        <v>Zateplenie plochy obvodového plášťa</v>
      </c>
      <c r="C25" s="144"/>
      <c r="D25" s="144"/>
      <c r="E25" s="145"/>
    </row>
    <row r="26" spans="1:5" ht="30.75">
      <c r="A26" s="43" t="s">
        <v>39</v>
      </c>
      <c r="B26" s="165">
        <v>85</v>
      </c>
      <c r="C26" s="165"/>
      <c r="D26" s="165"/>
      <c r="E26" s="166"/>
    </row>
    <row r="27" spans="1:5" ht="28.5">
      <c r="A27" s="44" t="s">
        <v>52</v>
      </c>
      <c r="B27" s="167">
        <f>'Podrobný rozpočet projektu'!$F$48</f>
        <v>0</v>
      </c>
      <c r="C27" s="168"/>
      <c r="D27" s="168"/>
      <c r="E27" s="169"/>
    </row>
    <row r="28" spans="1:5" ht="31.5" thickBot="1">
      <c r="A28" s="45" t="s">
        <v>40</v>
      </c>
      <c r="B28" s="170">
        <v>1280.354</v>
      </c>
      <c r="C28" s="170"/>
      <c r="D28" s="170"/>
      <c r="E28" s="171"/>
    </row>
    <row r="29" spans="1:5" ht="51" thickBot="1">
      <c r="A29" s="46" t="s">
        <v>41</v>
      </c>
      <c r="B29" s="172">
        <f>B27/B28</f>
        <v>0</v>
      </c>
      <c r="C29" s="173"/>
      <c r="D29" s="173"/>
      <c r="E29" s="174"/>
    </row>
    <row r="30" spans="1:5" ht="21" thickBot="1">
      <c r="A30" s="175" t="str">
        <f>IF(B29&gt;B26,"Je potrebné zdôvodniť prekročenie benchmarku !","OK")</f>
        <v>OK</v>
      </c>
      <c r="B30" s="176"/>
      <c r="C30" s="176"/>
      <c r="D30" s="176"/>
      <c r="E30" s="177"/>
    </row>
    <row r="31" spans="1:5" ht="15.75" thickBot="1">
      <c r="B31" s="47"/>
      <c r="C31" s="47"/>
      <c r="D31" s="47"/>
      <c r="E31" s="47"/>
    </row>
    <row r="32" spans="1:5" ht="120.75" customHeight="1">
      <c r="A32" s="178" t="s">
        <v>51</v>
      </c>
      <c r="B32" s="179"/>
      <c r="C32" s="179"/>
      <c r="D32" s="179"/>
      <c r="E32" s="180"/>
    </row>
    <row r="33" spans="1:5" ht="20.25">
      <c r="A33" s="181"/>
      <c r="B33" s="182"/>
      <c r="C33" s="182"/>
      <c r="D33" s="182"/>
      <c r="E33" s="183"/>
    </row>
    <row r="34" spans="1:5" ht="15.75" thickBot="1">
      <c r="A34" s="184"/>
      <c r="B34" s="185"/>
      <c r="C34" s="185"/>
      <c r="D34" s="185"/>
      <c r="E34" s="186"/>
    </row>
    <row r="35" spans="1:5" ht="51" customHeight="1">
      <c r="A35" s="162" t="s">
        <v>42</v>
      </c>
      <c r="B35" s="163"/>
      <c r="C35" s="163"/>
      <c r="D35" s="163"/>
      <c r="E35" s="164"/>
    </row>
    <row r="36" spans="1:5">
      <c r="A36" s="41" t="s">
        <v>30</v>
      </c>
      <c r="B36" s="187" t="str">
        <f>A19</f>
        <v xml:space="preserve">Zníženie energetickej náročnosti stavebných objektov – Zateplenie strešného plášťa </v>
      </c>
      <c r="C36" s="188"/>
      <c r="D36" s="188"/>
      <c r="E36" s="189"/>
    </row>
    <row r="37" spans="1:5">
      <c r="A37" s="42" t="s">
        <v>31</v>
      </c>
      <c r="B37" s="187" t="str">
        <f>E19</f>
        <v xml:space="preserve">Zateplenie plochy strešného plášťa </v>
      </c>
      <c r="C37" s="188"/>
      <c r="D37" s="188"/>
      <c r="E37" s="189"/>
    </row>
    <row r="38" spans="1:5" ht="30.75">
      <c r="A38" s="43" t="s">
        <v>39</v>
      </c>
      <c r="B38" s="165">
        <v>70</v>
      </c>
      <c r="C38" s="165"/>
      <c r="D38" s="165"/>
      <c r="E38" s="166"/>
    </row>
    <row r="39" spans="1:5" ht="28.5">
      <c r="A39" s="44" t="s">
        <v>52</v>
      </c>
      <c r="B39" s="167">
        <f>'Podrobný rozpočet projektu'!$F$54</f>
        <v>0</v>
      </c>
      <c r="C39" s="168"/>
      <c r="D39" s="168"/>
      <c r="E39" s="169"/>
    </row>
    <row r="40" spans="1:5" ht="31.5" thickBot="1">
      <c r="A40" s="45" t="s">
        <v>43</v>
      </c>
      <c r="B40" s="170">
        <v>337.786</v>
      </c>
      <c r="C40" s="170"/>
      <c r="D40" s="170"/>
      <c r="E40" s="171"/>
    </row>
    <row r="41" spans="1:5" ht="51" thickBot="1">
      <c r="A41" s="46" t="s">
        <v>41</v>
      </c>
      <c r="B41" s="172">
        <f>B39/B40</f>
        <v>0</v>
      </c>
      <c r="C41" s="173"/>
      <c r="D41" s="173"/>
      <c r="E41" s="174"/>
    </row>
    <row r="42" spans="1:5" ht="21" thickBot="1">
      <c r="A42" s="175" t="str">
        <f>IF(B41&gt;B38,"Je potrebné zdôvodniť prekročenie benchmarku !","OK")</f>
        <v>OK</v>
      </c>
      <c r="B42" s="176"/>
      <c r="C42" s="176"/>
      <c r="D42" s="176"/>
      <c r="E42" s="177"/>
    </row>
    <row r="43" spans="1:5" ht="15.75" thickBot="1">
      <c r="A43" s="47"/>
      <c r="B43" s="47"/>
      <c r="C43" s="47"/>
      <c r="D43" s="47"/>
      <c r="E43" s="47"/>
    </row>
    <row r="44" spans="1:5" ht="111" customHeight="1">
      <c r="A44" s="190" t="s">
        <v>50</v>
      </c>
      <c r="B44" s="179"/>
      <c r="C44" s="179"/>
      <c r="D44" s="179"/>
      <c r="E44" s="180"/>
    </row>
    <row r="45" spans="1:5" ht="15.75" thickBot="1">
      <c r="A45" s="184"/>
      <c r="B45" s="185"/>
      <c r="C45" s="185"/>
      <c r="D45" s="185"/>
      <c r="E45" s="186"/>
    </row>
    <row r="46" spans="1:5" ht="15.75" thickBot="1">
      <c r="A46" s="191"/>
      <c r="B46" s="191"/>
      <c r="C46" s="191"/>
      <c r="D46" s="191"/>
      <c r="E46" s="191"/>
    </row>
    <row r="47" spans="1:5" ht="59.25" customHeight="1">
      <c r="A47" s="162" t="s">
        <v>44</v>
      </c>
      <c r="B47" s="163"/>
      <c r="C47" s="163"/>
      <c r="D47" s="163"/>
      <c r="E47" s="164"/>
    </row>
    <row r="48" spans="1:5">
      <c r="A48" s="41" t="s">
        <v>30</v>
      </c>
      <c r="B48" s="144" t="str">
        <f>A20</f>
        <v>Zníženie energetickej náročnosti stavebných objektov – Výmena otvorových konštrukcií</v>
      </c>
      <c r="C48" s="144"/>
      <c r="D48" s="144"/>
      <c r="E48" s="145"/>
    </row>
    <row r="49" spans="1:5">
      <c r="A49" s="42" t="s">
        <v>31</v>
      </c>
      <c r="B49" s="144" t="str">
        <f>E20</f>
        <v>Výmena vonkajšej otvorovej konštrukcie</v>
      </c>
      <c r="C49" s="144"/>
      <c r="D49" s="144"/>
      <c r="E49" s="145"/>
    </row>
    <row r="50" spans="1:5" ht="30.75">
      <c r="A50" s="43" t="s">
        <v>39</v>
      </c>
      <c r="B50" s="165">
        <v>350</v>
      </c>
      <c r="C50" s="165"/>
      <c r="D50" s="165"/>
      <c r="E50" s="166"/>
    </row>
    <row r="51" spans="1:5" ht="28.5">
      <c r="A51" s="44" t="s">
        <v>52</v>
      </c>
      <c r="B51" s="167">
        <f>'Podrobný rozpočet projektu'!$F$71</f>
        <v>0</v>
      </c>
      <c r="C51" s="168"/>
      <c r="D51" s="168"/>
      <c r="E51" s="169"/>
    </row>
    <row r="52" spans="1:5" ht="31.5" thickBot="1">
      <c r="A52" s="45" t="s">
        <v>45</v>
      </c>
      <c r="B52" s="170">
        <v>42.152999999999999</v>
      </c>
      <c r="C52" s="170"/>
      <c r="D52" s="170"/>
      <c r="E52" s="171"/>
    </row>
    <row r="53" spans="1:5" ht="51" thickBot="1">
      <c r="A53" s="46" t="s">
        <v>41</v>
      </c>
      <c r="B53" s="172">
        <f>B51/B52</f>
        <v>0</v>
      </c>
      <c r="C53" s="173"/>
      <c r="D53" s="173"/>
      <c r="E53" s="174"/>
    </row>
    <row r="54" spans="1:5" ht="21" thickBot="1">
      <c r="A54" s="175" t="str">
        <f>IF(B53&gt;B50,"Je potrebné zdôvodniť prekročenie benchmarku !","OK")</f>
        <v>OK</v>
      </c>
      <c r="B54" s="176"/>
      <c r="C54" s="176"/>
      <c r="D54" s="176"/>
      <c r="E54" s="177"/>
    </row>
    <row r="55" spans="1:5" ht="15.75" thickBot="1">
      <c r="A55" s="47"/>
      <c r="B55" s="47"/>
      <c r="C55" s="47"/>
      <c r="D55" s="47"/>
      <c r="E55" s="47"/>
    </row>
    <row r="56" spans="1:5" ht="141.6" customHeight="1">
      <c r="A56" s="178" t="s">
        <v>186</v>
      </c>
      <c r="B56" s="179"/>
      <c r="C56" s="179"/>
      <c r="D56" s="179"/>
      <c r="E56" s="180"/>
    </row>
    <row r="57" spans="1:5" ht="15.75" thickBot="1">
      <c r="A57" s="184"/>
      <c r="B57" s="185"/>
      <c r="C57" s="185"/>
      <c r="D57" s="185"/>
      <c r="E57" s="186"/>
    </row>
    <row r="62" spans="1:5">
      <c r="C62" s="48"/>
      <c r="D62" s="193"/>
      <c r="E62" s="193"/>
    </row>
    <row r="63" spans="1:5">
      <c r="A63" s="49" t="s">
        <v>184</v>
      </c>
      <c r="B63" s="49"/>
      <c r="C63" s="49"/>
      <c r="D63" s="192" t="s">
        <v>185</v>
      </c>
      <c r="E63" s="192"/>
    </row>
  </sheetData>
  <mergeCells count="49">
    <mergeCell ref="D63:E63"/>
    <mergeCell ref="B52:E52"/>
    <mergeCell ref="B53:E53"/>
    <mergeCell ref="A54:E54"/>
    <mergeCell ref="A56:E56"/>
    <mergeCell ref="A57:E57"/>
    <mergeCell ref="D62:E62"/>
    <mergeCell ref="B51:E51"/>
    <mergeCell ref="B39:E39"/>
    <mergeCell ref="B40:E40"/>
    <mergeCell ref="B41:E41"/>
    <mergeCell ref="A42:E42"/>
    <mergeCell ref="A44:E44"/>
    <mergeCell ref="A45:E45"/>
    <mergeCell ref="A46:E46"/>
    <mergeCell ref="A47:E47"/>
    <mergeCell ref="B48:E48"/>
    <mergeCell ref="B49:E49"/>
    <mergeCell ref="B50:E50"/>
    <mergeCell ref="B38:E38"/>
    <mergeCell ref="B26:E26"/>
    <mergeCell ref="B27:E27"/>
    <mergeCell ref="B28:E28"/>
    <mergeCell ref="B29:E29"/>
    <mergeCell ref="A30:E30"/>
    <mergeCell ref="A32:E32"/>
    <mergeCell ref="A33:E33"/>
    <mergeCell ref="A34:E34"/>
    <mergeCell ref="A35:E35"/>
    <mergeCell ref="B36:E36"/>
    <mergeCell ref="B37:E37"/>
    <mergeCell ref="B13:L13"/>
    <mergeCell ref="B25:E25"/>
    <mergeCell ref="A15:E15"/>
    <mergeCell ref="A16:A17"/>
    <mergeCell ref="B16:D17"/>
    <mergeCell ref="E16:E17"/>
    <mergeCell ref="B18:D18"/>
    <mergeCell ref="B19:D19"/>
    <mergeCell ref="B20:D20"/>
    <mergeCell ref="A21:E21"/>
    <mergeCell ref="A22:E22"/>
    <mergeCell ref="A23:E23"/>
    <mergeCell ref="B24:E24"/>
    <mergeCell ref="A2:E2"/>
    <mergeCell ref="A9:E9"/>
    <mergeCell ref="A10:E10"/>
    <mergeCell ref="A11:E11"/>
    <mergeCell ref="B12:L12"/>
  </mergeCells>
  <conditionalFormatting sqref="A54:E54">
    <cfRule type="containsText" dxfId="2" priority="3" operator="containsText" text="benchmark">
      <formula>NOT(ISERROR(SEARCH("benchmark",A54)))</formula>
    </cfRule>
  </conditionalFormatting>
  <conditionalFormatting sqref="A30:E30">
    <cfRule type="containsText" dxfId="1" priority="2" operator="containsText" text="benchmark">
      <formula>NOT(ISERROR(SEARCH("benchmark",A30)))</formula>
    </cfRule>
  </conditionalFormatting>
  <conditionalFormatting sqref="A42:E42">
    <cfRule type="containsText" dxfId="0" priority="1" operator="containsText" text="benchmark">
      <formula>NOT(ISERROR(SEARCH("benchmark",A42)))</formula>
    </cfRule>
  </conditionalFormatting>
  <dataValidations count="1">
    <dataValidation allowBlank="1" showErrorMessage="1" sqref="B40:E40 B28:E28 B52:E52" xr:uid="{00000000-0002-0000-0200-000000000000}"/>
  </dataValidations>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4</vt:i4>
      </vt:variant>
    </vt:vector>
  </HeadingPairs>
  <TitlesOfParts>
    <vt:vector size="7" baseType="lpstr">
      <vt:lpstr>Podrobný rozpočet projektu</vt:lpstr>
      <vt:lpstr>Hárok1</vt:lpstr>
      <vt:lpstr>Referenčné hodnoty</vt:lpstr>
      <vt:lpstr>'Podrobný rozpočet projektu'!_ftn1</vt:lpstr>
      <vt:lpstr>'Podrobný rozpočet projektu'!_ftnref1</vt:lpstr>
      <vt:lpstr>'Podrobný rozpočet projektu'!Oblasť_tlače</vt:lpstr>
      <vt:lpstr>'Podrobný rozpočet projektu'!OLE_LINK1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Stanislav Gajdos</cp:lastModifiedBy>
  <cp:lastPrinted>2021-05-11T16:28:02Z</cp:lastPrinted>
  <dcterms:created xsi:type="dcterms:W3CDTF">2015-05-13T12:53:37Z</dcterms:created>
  <dcterms:modified xsi:type="dcterms:W3CDTF">2021-05-11T16:34:39Z</dcterms:modified>
</cp:coreProperties>
</file>